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95" windowWidth="8460" windowHeight="6030" activeTab="0"/>
  </bookViews>
  <sheets>
    <sheet name="Rozpočet 2009" sheetId="1" r:id="rId1"/>
    <sheet name="Graf P a V včetně plnění a čerp" sheetId="2" r:id="rId2"/>
    <sheet name="Graf příjmů a výdajů" sheetId="3" r:id="rId3"/>
    <sheet name="Graf plnění a čerpání rozpočtu" sheetId="4" r:id="rId4"/>
  </sheets>
  <definedNames/>
  <calcPr fullCalcOnLoad="1"/>
</workbook>
</file>

<file path=xl/sharedStrings.xml><?xml version="1.0" encoding="utf-8"?>
<sst xmlns="http://schemas.openxmlformats.org/spreadsheetml/2006/main" count="411" uniqueCount="257">
  <si>
    <t>Daň z přidané hodnoty</t>
  </si>
  <si>
    <t>Městská policie</t>
  </si>
  <si>
    <t>Celkem</t>
  </si>
  <si>
    <t>Hřbitov</t>
  </si>
  <si>
    <t>Ostatní nedaňové příjmy</t>
  </si>
  <si>
    <t>Základní škola</t>
  </si>
  <si>
    <t>Sociální zabezpečení</t>
  </si>
  <si>
    <t>Vnitřní správa</t>
  </si>
  <si>
    <t>SPOZ</t>
  </si>
  <si>
    <t>Kronika</t>
  </si>
  <si>
    <t>Koupaliště</t>
  </si>
  <si>
    <t>Veřejné osvětlení</t>
  </si>
  <si>
    <t>Veřejná zeleň</t>
  </si>
  <si>
    <t>Odpady</t>
  </si>
  <si>
    <t>Komunikace</t>
  </si>
  <si>
    <t>Zastupitelé</t>
  </si>
  <si>
    <t>Daň z příjmů právnických osob</t>
  </si>
  <si>
    <t>Daň z nemovitostí</t>
  </si>
  <si>
    <t>Úroky</t>
  </si>
  <si>
    <t>Kasárna</t>
  </si>
  <si>
    <t>Lesní hospodářství</t>
  </si>
  <si>
    <t>Kanalizace</t>
  </si>
  <si>
    <t>Kašna</t>
  </si>
  <si>
    <t>Investice</t>
  </si>
  <si>
    <t>Příspěvky na fasády v centru města</t>
  </si>
  <si>
    <t>Celkem výdaje</t>
  </si>
  <si>
    <t>Rezerva</t>
  </si>
  <si>
    <t>Rozpočet</t>
  </si>
  <si>
    <t>Město Zdice</t>
  </si>
  <si>
    <t>Hřiště</t>
  </si>
  <si>
    <t>Granty</t>
  </si>
  <si>
    <t>Veterinární péče, strava, sáčky na exkrementy</t>
  </si>
  <si>
    <t>Saldo příjmů a výdajů (příjmy - výdaje)</t>
  </si>
  <si>
    <t>Propagace města</t>
  </si>
  <si>
    <t>Infokanál</t>
  </si>
  <si>
    <t>Kamerový systém</t>
  </si>
  <si>
    <t>Neinvestiční dotace ze státního rozpočtu</t>
  </si>
  <si>
    <t>&gt; školství</t>
  </si>
  <si>
    <t>&gt; státní správa</t>
  </si>
  <si>
    <t>Neinvestiční dotace od obcí</t>
  </si>
  <si>
    <t>&gt; ze závislé činnosti</t>
  </si>
  <si>
    <t>Daň z příjmů fyzických osob</t>
  </si>
  <si>
    <t>&gt; ze samostatné výdělečné činnosti</t>
  </si>
  <si>
    <t>&gt; z kapitálových výnosů</t>
  </si>
  <si>
    <t>Daň z příjmů právnických osob za obec</t>
  </si>
  <si>
    <t>Místní poplatky</t>
  </si>
  <si>
    <t>&gt; za komunální odpad</t>
  </si>
  <si>
    <t>&gt; za psy</t>
  </si>
  <si>
    <t>&gt; za užívání veřejného prostranství</t>
  </si>
  <si>
    <t>&gt; za výherní hrací přístroje</t>
  </si>
  <si>
    <t>Správní poplatky</t>
  </si>
  <si>
    <t>&gt; trvalý pobyt</t>
  </si>
  <si>
    <t>&gt; ověřování</t>
  </si>
  <si>
    <t>&gt; stavební</t>
  </si>
  <si>
    <t>&gt; sňatky</t>
  </si>
  <si>
    <t>&gt; přestupky</t>
  </si>
  <si>
    <t>&gt; pozemky</t>
  </si>
  <si>
    <t>&gt; reklama</t>
  </si>
  <si>
    <t>&gt; školník</t>
  </si>
  <si>
    <t>&gt; kasárna</t>
  </si>
  <si>
    <t>&gt; hřiště</t>
  </si>
  <si>
    <t>Pokuty</t>
  </si>
  <si>
    <t>&gt; Městská policie</t>
  </si>
  <si>
    <t>&gt; Přestupková komise</t>
  </si>
  <si>
    <t>Sociální péče</t>
  </si>
  <si>
    <t>Dividendy za akcie Vak, a. s., Beroun</t>
  </si>
  <si>
    <t>Příjmy</t>
  </si>
  <si>
    <t>Položka</t>
  </si>
  <si>
    <t>Výdaje</t>
  </si>
  <si>
    <t>&gt; údržba</t>
  </si>
  <si>
    <t>&gt; materiál</t>
  </si>
  <si>
    <t>&gt; knihy, předplatné</t>
  </si>
  <si>
    <t>&gt; telefonní poplatky, poštovné</t>
  </si>
  <si>
    <t>&gt; energie</t>
  </si>
  <si>
    <t>&gt; dohody o provedení práce</t>
  </si>
  <si>
    <t>&gt; služby</t>
  </si>
  <si>
    <t>&gt; ochranné pomůcky</t>
  </si>
  <si>
    <t>&gt; cestovné</t>
  </si>
  <si>
    <t>&gt; OON</t>
  </si>
  <si>
    <t>&gt; telefony</t>
  </si>
  <si>
    <t>Školní jídelna základní školy</t>
  </si>
  <si>
    <t>&gt; služby a revize</t>
  </si>
  <si>
    <t>&gt; materiál do mycích strojů</t>
  </si>
  <si>
    <t>&gt; ostatní materiál</t>
  </si>
  <si>
    <t>&gt; energie, plyn, voda</t>
  </si>
  <si>
    <t>&gt; elektrická energie</t>
  </si>
  <si>
    <t>&gt; pohonné hmoty</t>
  </si>
  <si>
    <t>&gt; odměny</t>
  </si>
  <si>
    <t>&gt; platy</t>
  </si>
  <si>
    <t>&gt; sociální a zdravotní pojištění</t>
  </si>
  <si>
    <t>&gt; školení</t>
  </si>
  <si>
    <t>&gt; plyn</t>
  </si>
  <si>
    <t>&gt; voda</t>
  </si>
  <si>
    <t>&gt; jednorázové dávky</t>
  </si>
  <si>
    <t>&gt; věcné dary</t>
  </si>
  <si>
    <t>Geometrické plány, zaměření, výpisy z KN</t>
  </si>
  <si>
    <t>&gt; nebezpečný odpad</t>
  </si>
  <si>
    <t>&gt; platy pracovní poměr</t>
  </si>
  <si>
    <t>&gt; dohody mimo pracovní poměr</t>
  </si>
  <si>
    <t>&gt; sociální pojištění</t>
  </si>
  <si>
    <t>&gt; zdravotní pojištění</t>
  </si>
  <si>
    <t>&gt; knihy a učební pomůcky</t>
  </si>
  <si>
    <t>&gt; pojištění</t>
  </si>
  <si>
    <t>&gt; školení a vzdělávání</t>
  </si>
  <si>
    <t>&gt; opravy a udržování</t>
  </si>
  <si>
    <t>&gt; programové vybavení</t>
  </si>
  <si>
    <t>&gt; stravování</t>
  </si>
  <si>
    <t>&gt; převod do Sociálního fondu</t>
  </si>
  <si>
    <t>&gt; dopravní obslužnost</t>
  </si>
  <si>
    <t>&gt; dopravní značení</t>
  </si>
  <si>
    <t>&gt; dohody</t>
  </si>
  <si>
    <t>&gt; reprefond</t>
  </si>
  <si>
    <t>&gt; očkování a školení</t>
  </si>
  <si>
    <t>&gt; ostatní služby</t>
  </si>
  <si>
    <t>&gt; služby, deratizace</t>
  </si>
  <si>
    <t>&gt; chodník ke Kostalu</t>
  </si>
  <si>
    <t>Sbor dobrovolných hasičů Černín</t>
  </si>
  <si>
    <t>Sbor dobrovolných hasičů Zdice</t>
  </si>
  <si>
    <t>&gt; mzdy</t>
  </si>
  <si>
    <t>&gt; půjčovné za filmy</t>
  </si>
  <si>
    <t>&gt; přepravné filmů</t>
  </si>
  <si>
    <t>&gt; promítací stroje</t>
  </si>
  <si>
    <t>&gt; údržba, opravy, revize</t>
  </si>
  <si>
    <t>&gt; cestovné - p. Froněk</t>
  </si>
  <si>
    <t>&gt; stravné</t>
  </si>
  <si>
    <t>&gt; nákup knih</t>
  </si>
  <si>
    <t>Souhrn (výdaje)</t>
  </si>
  <si>
    <t>Společenský klub (výdaje)</t>
  </si>
  <si>
    <t>Městská knihovna (výdaje)</t>
  </si>
  <si>
    <t>Městské kino (výdaje)</t>
  </si>
  <si>
    <t>Společenský klub (příjmy)</t>
  </si>
  <si>
    <t>Městská knihovna (příjmy)</t>
  </si>
  <si>
    <t>Městské kino (příjmy)</t>
  </si>
  <si>
    <t>Souhrn (příjmy)</t>
  </si>
  <si>
    <t>&gt; Taneční kurzy</t>
  </si>
  <si>
    <t>&gt; vstupné z kulturních akcí</t>
  </si>
  <si>
    <t>&gt; nájem sálu</t>
  </si>
  <si>
    <t>&gt; nájem z prodejních akcí</t>
  </si>
  <si>
    <t>&gt; šatna - tržba</t>
  </si>
  <si>
    <t>&gt; ostatní příjmy - úroky</t>
  </si>
  <si>
    <t>Celkem příjmy</t>
  </si>
  <si>
    <t>Rekapitulace</t>
  </si>
  <si>
    <t>Změna stavu krátkodobých prostředků na b. ú. (úbytek)</t>
  </si>
  <si>
    <t>&gt; materiál, služby</t>
  </si>
  <si>
    <t>&gt; poštovné, kolky</t>
  </si>
  <si>
    <t>&gt; čísla popisná</t>
  </si>
  <si>
    <t>Příjmy ze školného a ostatní příjmy</t>
  </si>
  <si>
    <t>Bankovní poplatky</t>
  </si>
  <si>
    <t>&gt; fotokronika</t>
  </si>
  <si>
    <t>&gt; splátka leasingu Multicar</t>
  </si>
  <si>
    <t>Celkem výdaje, investice a rezerva</t>
  </si>
  <si>
    <t>Společenský klub</t>
  </si>
  <si>
    <t>Výdaje:</t>
  </si>
  <si>
    <t>&gt; tel. popl., poštovné (kulturní komise)</t>
  </si>
  <si>
    <t>&gt; tel. popl, poštovné</t>
  </si>
  <si>
    <t>&gt; Zdické noviny (www stránky)</t>
  </si>
  <si>
    <t>&gt; bankovní poplatky</t>
  </si>
  <si>
    <t xml:space="preserve">Celkem </t>
  </si>
  <si>
    <t>tento úbytek bude financován zůstatkem na účtech</t>
  </si>
  <si>
    <t>Sociální fond</t>
  </si>
  <si>
    <t>Fond rozvoje bydlení</t>
  </si>
  <si>
    <t>Voda</t>
  </si>
  <si>
    <t>Vklad Mikroregion Litavka</t>
  </si>
  <si>
    <t>&gt; kultura 2008</t>
  </si>
  <si>
    <t>&gt; Zdické noviny- prodej a inzerce</t>
  </si>
  <si>
    <t>&gt; nájem kuchyně + automat (káva)</t>
  </si>
  <si>
    <t>&gt; telefony, internet</t>
  </si>
  <si>
    <t>&gt; služby (včetně obědů v době dovolených)</t>
  </si>
  <si>
    <t>Sportovní a technické zařízení města (výdaje)</t>
  </si>
  <si>
    <t>Sportovní a technické zařízení města (příjmy)</t>
  </si>
  <si>
    <t xml:space="preserve">Sportovní a technické zařízení města </t>
  </si>
  <si>
    <t>Ubytovna</t>
  </si>
  <si>
    <t>&gt; platy vč. odvodů</t>
  </si>
  <si>
    <t>&gt; energie, plyn. voda</t>
  </si>
  <si>
    <t xml:space="preserve">&gt; předplatné </t>
  </si>
  <si>
    <t>&gt; el. energie</t>
  </si>
  <si>
    <t>Ubytovna (příjmy)</t>
  </si>
  <si>
    <t>&gt; nájem kurtů, haly, hřiště s umělým povrchem</t>
  </si>
  <si>
    <t>Koupaliště (příjmy)</t>
  </si>
  <si>
    <t>Rozpočet P.O. Spol. klub</t>
  </si>
  <si>
    <t>Rozpočet P.O. SaTZM</t>
  </si>
  <si>
    <t>Rozdělení výtěžku z VHP</t>
  </si>
  <si>
    <t>Veřejný rozhlas</t>
  </si>
  <si>
    <t>Pronájmy majetku</t>
  </si>
  <si>
    <t>El. energie v kasárnách</t>
  </si>
  <si>
    <t>Výtěžek z provozování VHP</t>
  </si>
  <si>
    <t>&gt; rekonstrukce ulic - splátka</t>
  </si>
  <si>
    <t>&gt; služby, propagace</t>
  </si>
  <si>
    <t>&gt; příspěvky na  penzijní pojištění ze Sociálního fondu</t>
  </si>
  <si>
    <t>&gt; příspěvky na penzijní pojištění ze Sociálního fondu</t>
  </si>
  <si>
    <t>&gt; výherní hrací přístroje</t>
  </si>
  <si>
    <t>&gt; pojištění z odpovědnosti při prac. úrazu</t>
  </si>
  <si>
    <t>Služby za zpracování žádostí o prostř. z fondů EU</t>
  </si>
  <si>
    <t>Platby daní a poplatků za obec</t>
  </si>
  <si>
    <t>&gt; el. energie, plyn, voda</t>
  </si>
  <si>
    <t>&gt; DDHM</t>
  </si>
  <si>
    <t xml:space="preserve">&gt; DDHM, DHM </t>
  </si>
  <si>
    <t>&gt; knihy a učení pomůcky</t>
  </si>
  <si>
    <t>&gt; ochranné  pomůcky</t>
  </si>
  <si>
    <t>&gt; oděv, obuv</t>
  </si>
  <si>
    <t>&gt; materiál - věnce</t>
  </si>
  <si>
    <t>&gt; dohody mimo prac. poměr</t>
  </si>
  <si>
    <t>Soudní poplatky</t>
  </si>
  <si>
    <t>Koupaliště - služby advokátní kanceláře</t>
  </si>
  <si>
    <t xml:space="preserve">&gt; tříděný odpad </t>
  </si>
  <si>
    <t xml:space="preserve">&gt; opravy areálu </t>
  </si>
  <si>
    <t xml:space="preserve">&gt; DDHM </t>
  </si>
  <si>
    <t>&gt; pitný režim</t>
  </si>
  <si>
    <t>&gt; dálniční známka</t>
  </si>
  <si>
    <t>Reklamní tabule (el. energie)</t>
  </si>
  <si>
    <t>Preventivní programy (doprava - měřiče)</t>
  </si>
  <si>
    <t>&gt; služby, pojistné, údržbář</t>
  </si>
  <si>
    <t>Mateřská škola</t>
  </si>
  <si>
    <t>Dary (ocenění)</t>
  </si>
  <si>
    <t>&gt; ples města</t>
  </si>
  <si>
    <t>&gt; údržba, opravy</t>
  </si>
  <si>
    <t>Ostatní příjmy</t>
  </si>
  <si>
    <t>(tj.příjmy - výdaje)</t>
  </si>
  <si>
    <t>&gt; CZECH POINT</t>
  </si>
  <si>
    <t>&gt; hroby</t>
  </si>
  <si>
    <t>&gt; náhrady platu v době nemoci</t>
  </si>
  <si>
    <t>&gt; rekonstrukce koupaliště</t>
  </si>
  <si>
    <t>&gt; platy z dotace ÚP</t>
  </si>
  <si>
    <t>Dotace na platy Úřad práce</t>
  </si>
  <si>
    <t>&gt; Poncarovy Zdice</t>
  </si>
  <si>
    <t xml:space="preserve">Prodej pozemku </t>
  </si>
  <si>
    <t xml:space="preserve">&gt; odpisy </t>
  </si>
  <si>
    <t>Rozpočet 2010</t>
  </si>
  <si>
    <t>&gt; dostavba školního areálu</t>
  </si>
  <si>
    <t>&gt; komunální odpad - občané, MPZ, shromažď. m.</t>
  </si>
  <si>
    <t>&gt; platba dph</t>
  </si>
  <si>
    <t>&gt; změna č. 3 územního plánu</t>
  </si>
  <si>
    <t>Rozpočet na rok 2010 je schvalován v paragrafovém znění.</t>
  </si>
  <si>
    <t>Rozpočet na rok 2010 je schodkový a schodek bude hrazen finančními prostředky z minulých let.</t>
  </si>
  <si>
    <t>Rozpočet na rok 2010 byl schválen na  zasedání Zastupitelstva města ve Zdicích</t>
  </si>
  <si>
    <t>Příloha k návrhu rozpočtu na rok 2010</t>
  </si>
  <si>
    <t>Lesy</t>
  </si>
  <si>
    <t>Zůstatek na účtech k 31. 12. 2009</t>
  </si>
  <si>
    <t>Účet bytového domu Černín</t>
  </si>
  <si>
    <t>&gt; spoluúčast k dotacím</t>
  </si>
  <si>
    <t>&gt; opravy techniky</t>
  </si>
  <si>
    <t>&gt; zabezpečení objektu</t>
  </si>
  <si>
    <t>Odvod P.O. ZŠ do rozpočtu města</t>
  </si>
  <si>
    <t>Odvod P.O. ŠJ  ZŠ do rozpočtu města</t>
  </si>
  <si>
    <t>&gt; služby; údržba, opravy</t>
  </si>
  <si>
    <t>k 31. 12. 2009, který činil Kč 5 621 139,58</t>
  </si>
  <si>
    <t>&gt; příslušenství k malotraktoru</t>
  </si>
  <si>
    <t>&gt; Knížkovice - vod. přípojka</t>
  </si>
  <si>
    <t>&gt; platy z ÚP</t>
  </si>
  <si>
    <t xml:space="preserve">Příspěvek od EKO-KOM    </t>
  </si>
  <si>
    <t>&gt; kotelna - demolice komínu</t>
  </si>
  <si>
    <t>Vyvěšeno: 5.3.2010</t>
  </si>
  <si>
    <t>Sejmuto: 23.3.2010</t>
  </si>
  <si>
    <t>Mgr. Miroslav Holotina, v.r.</t>
  </si>
  <si>
    <t>starosta města</t>
  </si>
  <si>
    <t>dne 22.3.2010 usnes. č. 18/2010,  II./3.</t>
  </si>
  <si>
    <t xml:space="preserve">Rozpočet na rok 2010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</si>
</sst>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#,##0\ &quot;Kč&quot;"/>
    <numFmt numFmtId="167" formatCode="#,##0.00\ &quot;Kč&quot;"/>
    <numFmt numFmtId="168" formatCode="#,##0.00\ _K_č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0"/>
      <color indexed="22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7" fontId="10" fillId="0" borderId="1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4" fontId="0" fillId="3" borderId="0" xfId="18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12" fillId="0" borderId="3" xfId="0" applyFont="1" applyBorder="1" applyAlignment="1" applyProtection="1">
      <alignment shrinkToFit="1"/>
      <protection locked="0"/>
    </xf>
    <xf numFmtId="0" fontId="12" fillId="0" borderId="4" xfId="0" applyFont="1" applyBorder="1" applyAlignment="1" applyProtection="1">
      <alignment shrinkToFit="1"/>
      <protection locked="0"/>
    </xf>
    <xf numFmtId="0" fontId="12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shrinkToFit="1"/>
      <protection locked="0"/>
    </xf>
    <xf numFmtId="167" fontId="12" fillId="0" borderId="0" xfId="0" applyNumberFormat="1" applyFont="1" applyAlignment="1" applyProtection="1">
      <alignment/>
      <protection locked="0"/>
    </xf>
    <xf numFmtId="0" fontId="10" fillId="0" borderId="5" xfId="0" applyFont="1" applyBorder="1" applyAlignment="1" applyProtection="1">
      <alignment shrinkToFit="1"/>
      <protection locked="0"/>
    </xf>
    <xf numFmtId="0" fontId="12" fillId="0" borderId="6" xfId="0" applyFont="1" applyBorder="1" applyAlignment="1" applyProtection="1">
      <alignment shrinkToFit="1"/>
      <protection locked="0"/>
    </xf>
    <xf numFmtId="0" fontId="12" fillId="0" borderId="7" xfId="0" applyFont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167" fontId="12" fillId="3" borderId="8" xfId="0" applyNumberFormat="1" applyFont="1" applyFill="1" applyBorder="1" applyAlignment="1" applyProtection="1">
      <alignment/>
      <protection locked="0"/>
    </xf>
    <xf numFmtId="167" fontId="12" fillId="0" borderId="1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shrinkToFit="1"/>
      <protection locked="0"/>
    </xf>
    <xf numFmtId="0" fontId="13" fillId="0" borderId="9" xfId="0" applyFont="1" applyBorder="1" applyAlignment="1" applyProtection="1">
      <alignment shrinkToFit="1"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 shrinkToFit="1"/>
      <protection locked="0"/>
    </xf>
    <xf numFmtId="167" fontId="12" fillId="0" borderId="10" xfId="0" applyNumberFormat="1" applyFont="1" applyBorder="1" applyAlignment="1" applyProtection="1">
      <alignment/>
      <protection locked="0"/>
    </xf>
    <xf numFmtId="167" fontId="12" fillId="0" borderId="11" xfId="0" applyNumberFormat="1" applyFont="1" applyBorder="1" applyAlignment="1" applyProtection="1">
      <alignment/>
      <protection locked="0"/>
    </xf>
    <xf numFmtId="167" fontId="12" fillId="0" borderId="12" xfId="0" applyNumberFormat="1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 shrinkToFit="1"/>
      <protection locked="0"/>
    </xf>
    <xf numFmtId="0" fontId="12" fillId="0" borderId="4" xfId="0" applyFont="1" applyFill="1" applyBorder="1" applyAlignment="1" applyProtection="1">
      <alignment shrinkToFit="1"/>
      <protection locked="0"/>
    </xf>
    <xf numFmtId="167" fontId="12" fillId="0" borderId="14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shrinkToFit="1"/>
      <protection locked="0"/>
    </xf>
    <xf numFmtId="0" fontId="13" fillId="0" borderId="15" xfId="0" applyFont="1" applyBorder="1" applyAlignment="1" applyProtection="1">
      <alignment shrinkToFit="1"/>
      <protection locked="0"/>
    </xf>
    <xf numFmtId="0" fontId="12" fillId="0" borderId="8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shrinkToFit="1"/>
      <protection locked="0"/>
    </xf>
    <xf numFmtId="0" fontId="12" fillId="0" borderId="17" xfId="0" applyFont="1" applyBorder="1" applyAlignment="1" applyProtection="1">
      <alignment shrinkToFit="1"/>
      <protection locked="0"/>
    </xf>
    <xf numFmtId="0" fontId="12" fillId="0" borderId="18" xfId="0" applyFont="1" applyBorder="1" applyAlignment="1" applyProtection="1">
      <alignment shrinkToFit="1"/>
      <protection locked="0"/>
    </xf>
    <xf numFmtId="0" fontId="10" fillId="0" borderId="15" xfId="0" applyFont="1" applyBorder="1" applyAlignment="1" applyProtection="1">
      <alignment shrinkToFit="1"/>
      <protection locked="0"/>
    </xf>
    <xf numFmtId="167" fontId="10" fillId="3" borderId="8" xfId="0" applyNumberFormat="1" applyFont="1" applyFill="1" applyBorder="1" applyAlignment="1" applyProtection="1">
      <alignment/>
      <protection locked="0"/>
    </xf>
    <xf numFmtId="0" fontId="13" fillId="0" borderId="2" xfId="0" applyFont="1" applyBorder="1" applyAlignment="1" applyProtection="1">
      <alignment shrinkToFit="1"/>
      <protection locked="0"/>
    </xf>
    <xf numFmtId="167" fontId="12" fillId="0" borderId="19" xfId="0" applyNumberFormat="1" applyFont="1" applyBorder="1" applyAlignment="1" applyProtection="1">
      <alignment/>
      <protection locked="0"/>
    </xf>
    <xf numFmtId="0" fontId="13" fillId="0" borderId="6" xfId="0" applyFont="1" applyFill="1" applyBorder="1" applyAlignment="1" applyProtection="1">
      <alignment shrinkToFit="1"/>
      <protection locked="0"/>
    </xf>
    <xf numFmtId="0" fontId="13" fillId="0" borderId="13" xfId="0" applyFont="1" applyFill="1" applyBorder="1" applyAlignment="1" applyProtection="1">
      <alignment shrinkToFit="1"/>
      <protection locked="0"/>
    </xf>
    <xf numFmtId="0" fontId="10" fillId="0" borderId="2" xfId="0" applyFont="1" applyFill="1" applyBorder="1" applyAlignment="1" applyProtection="1">
      <alignment shrinkToFit="1"/>
      <protection locked="0"/>
    </xf>
    <xf numFmtId="0" fontId="12" fillId="0" borderId="0" xfId="0" applyFont="1" applyFill="1" applyAlignment="1" applyProtection="1">
      <alignment shrinkToFit="1"/>
      <protection locked="0"/>
    </xf>
    <xf numFmtId="0" fontId="13" fillId="0" borderId="4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 applyProtection="1">
      <alignment shrinkToFit="1"/>
      <protection locked="0"/>
    </xf>
    <xf numFmtId="0" fontId="13" fillId="0" borderId="5" xfId="0" applyFont="1" applyFill="1" applyBorder="1" applyAlignment="1" applyProtection="1">
      <alignment shrinkToFit="1"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shrinkToFit="1"/>
      <protection locked="0"/>
    </xf>
    <xf numFmtId="0" fontId="12" fillId="0" borderId="7" xfId="0" applyFont="1" applyFill="1" applyBorder="1" applyAlignment="1" applyProtection="1">
      <alignment shrinkToFit="1"/>
      <protection locked="0"/>
    </xf>
    <xf numFmtId="44" fontId="12" fillId="0" borderId="12" xfId="18" applyFont="1" applyFill="1" applyBorder="1" applyAlignment="1" applyProtection="1">
      <alignment/>
      <protection locked="0"/>
    </xf>
    <xf numFmtId="167" fontId="12" fillId="3" borderId="12" xfId="0" applyNumberFormat="1" applyFont="1" applyFill="1" applyBorder="1" applyAlignment="1" applyProtection="1">
      <alignment/>
      <protection locked="0"/>
    </xf>
    <xf numFmtId="44" fontId="12" fillId="3" borderId="12" xfId="18" applyFont="1" applyFill="1" applyBorder="1" applyAlignment="1" applyProtection="1">
      <alignment/>
      <protection locked="0"/>
    </xf>
    <xf numFmtId="0" fontId="13" fillId="0" borderId="5" xfId="0" applyFont="1" applyBorder="1" applyAlignment="1" applyProtection="1">
      <alignment shrinkToFit="1"/>
      <protection locked="0"/>
    </xf>
    <xf numFmtId="44" fontId="12" fillId="3" borderId="11" xfId="18" applyFont="1" applyFill="1" applyBorder="1" applyAlignment="1" applyProtection="1">
      <alignment/>
      <protection locked="0"/>
    </xf>
    <xf numFmtId="44" fontId="12" fillId="0" borderId="12" xfId="18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 shrinkToFit="1"/>
      <protection locked="0"/>
    </xf>
    <xf numFmtId="167" fontId="12" fillId="3" borderId="11" xfId="0" applyNumberFormat="1" applyFont="1" applyFill="1" applyBorder="1" applyAlignment="1" applyProtection="1">
      <alignment/>
      <protection locked="0"/>
    </xf>
    <xf numFmtId="167" fontId="10" fillId="0" borderId="22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167" fontId="12" fillId="0" borderId="23" xfId="0" applyNumberFormat="1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167" fontId="12" fillId="3" borderId="19" xfId="0" applyNumberFormat="1" applyFont="1" applyFill="1" applyBorder="1" applyAlignment="1" applyProtection="1">
      <alignment/>
      <protection locked="0"/>
    </xf>
    <xf numFmtId="167" fontId="12" fillId="3" borderId="23" xfId="0" applyNumberFormat="1" applyFont="1" applyFill="1" applyBorder="1" applyAlignment="1" applyProtection="1">
      <alignment/>
      <protection locked="0"/>
    </xf>
    <xf numFmtId="167" fontId="12" fillId="3" borderId="14" xfId="0" applyNumberFormat="1" applyFont="1" applyFill="1" applyBorder="1" applyAlignment="1" applyProtection="1">
      <alignment/>
      <protection locked="0"/>
    </xf>
    <xf numFmtId="44" fontId="12" fillId="0" borderId="19" xfId="18" applyFont="1" applyBorder="1" applyAlignment="1" applyProtection="1">
      <alignment/>
      <protection locked="0"/>
    </xf>
    <xf numFmtId="44" fontId="12" fillId="3" borderId="23" xfId="18" applyFont="1" applyFill="1" applyBorder="1" applyAlignment="1" applyProtection="1">
      <alignment/>
      <protection locked="0"/>
    </xf>
    <xf numFmtId="167" fontId="10" fillId="0" borderId="8" xfId="0" applyNumberFormat="1" applyFont="1" applyBorder="1" applyAlignment="1" applyProtection="1">
      <alignment/>
      <protection locked="0"/>
    </xf>
    <xf numFmtId="167" fontId="10" fillId="0" borderId="24" xfId="0" applyNumberFormat="1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shrinkToFit="1"/>
      <protection locked="0"/>
    </xf>
    <xf numFmtId="167" fontId="12" fillId="4" borderId="1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6" xfId="0" applyFont="1" applyBorder="1" applyAlignment="1" applyProtection="1">
      <alignment/>
      <protection locked="0"/>
    </xf>
    <xf numFmtId="167" fontId="10" fillId="4" borderId="11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167" fontId="12" fillId="3" borderId="26" xfId="0" applyNumberFormat="1" applyFont="1" applyFill="1" applyBorder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167" fontId="12" fillId="3" borderId="28" xfId="0" applyNumberFormat="1" applyFont="1" applyFill="1" applyBorder="1" applyAlignment="1" applyProtection="1">
      <alignment/>
      <protection locked="0"/>
    </xf>
    <xf numFmtId="167" fontId="12" fillId="0" borderId="28" xfId="0" applyNumberFormat="1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167" fontId="12" fillId="0" borderId="30" xfId="0" applyNumberFormat="1" applyFont="1" applyBorder="1" applyAlignment="1" applyProtection="1">
      <alignment/>
      <protection locked="0"/>
    </xf>
    <xf numFmtId="0" fontId="10" fillId="0" borderId="2" xfId="0" applyFont="1" applyBorder="1" applyAlignment="1" applyProtection="1">
      <alignment/>
      <protection locked="0"/>
    </xf>
    <xf numFmtId="0" fontId="13" fillId="0" borderId="2" xfId="0" applyFont="1" applyFill="1" applyBorder="1" applyAlignment="1" applyProtection="1">
      <alignment shrinkToFit="1"/>
      <protection locked="0"/>
    </xf>
    <xf numFmtId="0" fontId="12" fillId="0" borderId="25" xfId="0" applyFont="1" applyFill="1" applyBorder="1" applyAlignment="1" applyProtection="1">
      <alignment shrinkToFit="1"/>
      <protection locked="0"/>
    </xf>
    <xf numFmtId="0" fontId="12" fillId="0" borderId="27" xfId="0" applyFont="1" applyFill="1" applyBorder="1" applyAlignment="1" applyProtection="1">
      <alignment shrinkToFit="1"/>
      <protection locked="0"/>
    </xf>
    <xf numFmtId="0" fontId="12" fillId="0" borderId="29" xfId="0" applyFont="1" applyFill="1" applyBorder="1" applyAlignment="1" applyProtection="1">
      <alignment shrinkToFit="1"/>
      <protection locked="0"/>
    </xf>
    <xf numFmtId="167" fontId="12" fillId="3" borderId="30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44" fontId="12" fillId="3" borderId="12" xfId="0" applyNumberFormat="1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shrinkToFit="1"/>
      <protection locked="0"/>
    </xf>
    <xf numFmtId="44" fontId="10" fillId="0" borderId="1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shrinkToFit="1"/>
      <protection locked="0"/>
    </xf>
    <xf numFmtId="0" fontId="10" fillId="0" borderId="5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2" fillId="0" borderId="3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2" xfId="0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67" fontId="10" fillId="2" borderId="1" xfId="0" applyNumberFormat="1" applyFont="1" applyFill="1" applyBorder="1" applyAlignment="1" applyProtection="1">
      <alignment/>
      <protection locked="0"/>
    </xf>
    <xf numFmtId="0" fontId="10" fillId="2" borderId="15" xfId="0" applyFont="1" applyFill="1" applyBorder="1" applyAlignment="1" applyProtection="1">
      <alignment shrinkToFit="1"/>
      <protection locked="0"/>
    </xf>
    <xf numFmtId="0" fontId="12" fillId="0" borderId="3" xfId="0" applyFont="1" applyFill="1" applyBorder="1" applyAlignment="1" applyProtection="1">
      <alignment shrinkToFit="1"/>
      <protection locked="0"/>
    </xf>
    <xf numFmtId="44" fontId="12" fillId="0" borderId="19" xfId="18" applyFont="1" applyFill="1" applyBorder="1" applyAlignment="1" applyProtection="1">
      <alignment/>
      <protection locked="0"/>
    </xf>
    <xf numFmtId="44" fontId="10" fillId="0" borderId="8" xfId="0" applyNumberFormat="1" applyFont="1" applyBorder="1" applyAlignment="1" applyProtection="1">
      <alignment/>
      <protection locked="0"/>
    </xf>
    <xf numFmtId="44" fontId="12" fillId="3" borderId="19" xfId="18" applyFont="1" applyFill="1" applyBorder="1" applyAlignment="1" applyProtection="1">
      <alignment/>
      <protection locked="0"/>
    </xf>
    <xf numFmtId="44" fontId="12" fillId="0" borderId="23" xfId="18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44" fontId="12" fillId="3" borderId="8" xfId="0" applyNumberFormat="1" applyFont="1" applyFill="1" applyBorder="1" applyAlignment="1" applyProtection="1">
      <alignment/>
      <protection locked="0"/>
    </xf>
    <xf numFmtId="167" fontId="12" fillId="0" borderId="8" xfId="0" applyNumberFormat="1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shrinkToFit="1"/>
      <protection locked="0"/>
    </xf>
    <xf numFmtId="0" fontId="12" fillId="0" borderId="31" xfId="0" applyFont="1" applyBorder="1" applyAlignment="1" applyProtection="1">
      <alignment/>
      <protection locked="0"/>
    </xf>
    <xf numFmtId="167" fontId="10" fillId="0" borderId="11" xfId="0" applyNumberFormat="1" applyFont="1" applyBorder="1" applyAlignment="1" applyProtection="1">
      <alignment/>
      <protection locked="0"/>
    </xf>
    <xf numFmtId="167" fontId="10" fillId="0" borderId="14" xfId="0" applyNumberFormat="1" applyFont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 shrinkToFit="1"/>
      <protection locked="0"/>
    </xf>
    <xf numFmtId="0" fontId="10" fillId="0" borderId="4" xfId="0" applyFont="1" applyFill="1" applyBorder="1" applyAlignment="1" applyProtection="1">
      <alignment shrinkToFit="1"/>
      <protection locked="0"/>
    </xf>
    <xf numFmtId="44" fontId="10" fillId="0" borderId="0" xfId="0" applyNumberFormat="1" applyFont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 locked="0"/>
    </xf>
    <xf numFmtId="44" fontId="12" fillId="3" borderId="11" xfId="0" applyNumberFormat="1" applyFont="1" applyFill="1" applyBorder="1" applyAlignment="1" applyProtection="1">
      <alignment/>
      <protection locked="0"/>
    </xf>
    <xf numFmtId="44" fontId="12" fillId="3" borderId="14" xfId="0" applyNumberFormat="1" applyFont="1" applyFill="1" applyBorder="1" applyAlignment="1" applyProtection="1">
      <alignment/>
      <protection locked="0"/>
    </xf>
    <xf numFmtId="167" fontId="12" fillId="3" borderId="12" xfId="0" applyNumberFormat="1" applyFont="1" applyFill="1" applyBorder="1" applyAlignment="1" applyProtection="1">
      <alignment horizontal="right"/>
      <protection locked="0"/>
    </xf>
    <xf numFmtId="44" fontId="12" fillId="3" borderId="12" xfId="0" applyNumberFormat="1" applyFont="1" applyFill="1" applyBorder="1" applyAlignment="1" applyProtection="1">
      <alignment horizontal="right"/>
      <protection locked="0"/>
    </xf>
    <xf numFmtId="44" fontId="12" fillId="0" borderId="12" xfId="18" applyFont="1" applyBorder="1" applyAlignment="1" applyProtection="1">
      <alignment horizontal="right"/>
      <protection locked="0"/>
    </xf>
    <xf numFmtId="167" fontId="10" fillId="0" borderId="33" xfId="0" applyNumberFormat="1" applyFont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 shrinkToFit="1"/>
      <protection locked="0"/>
    </xf>
    <xf numFmtId="167" fontId="10" fillId="2" borderId="8" xfId="0" applyNumberFormat="1" applyFont="1" applyFill="1" applyBorder="1" applyAlignment="1" applyProtection="1">
      <alignment/>
      <protection locked="0"/>
    </xf>
    <xf numFmtId="167" fontId="10" fillId="3" borderId="32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 včetně plnění a čerpání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cat>
            <c:strRef>
              <c:f>('Rozpočet 2009'!$A$4,'Rozpočet 2009'!$A$108)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CC"/>
              </a:solidFill>
            </c:spPr>
          </c:dPt>
          <c:cat>
            <c:strRef>
              <c:f>('Rozpočet 2009'!$A$4,'Rozpočet 2009'!$A$108)</c:f>
              <c:strCache>
                <c:ptCount val="1"/>
                <c:pt idx="0">
                  <c:v>Příjmy</c:v>
                </c:pt>
              </c:strCache>
            </c:strRef>
          </c:cat>
          <c:val>
            <c:numRef>
              <c:f>('Rozpočet 2009'!#REF!,'Rozpočet 2009'!#REF!)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023478"/>
        <c:axId val="18211303"/>
      </c:bar3DChart>
      <c:catAx>
        <c:axId val="2023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příjmů a výdajů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2009'!$A$108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684000"/>
        <c:axId val="65829409"/>
      </c:bar3DChart>
      <c:catAx>
        <c:axId val="29684000"/>
        <c:scaling>
          <c:orientation val="minMax"/>
        </c:scaling>
        <c:axPos val="b"/>
        <c:majorGridlines/>
        <c:minorGridlines/>
        <c:delete val="1"/>
        <c:majorTickMark val="out"/>
        <c:minorTickMark val="none"/>
        <c:tickLblPos val="low"/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Plnění a čerpání rozpočtu pro rok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'Rozpočet 2009'!$A$4</c:f>
              <c:strCache>
                <c:ptCount val="1"/>
                <c:pt idx="0">
                  <c:v>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'Rozpočet 2009'!$A$108</c:f>
              <c:strCache>
                <c:ptCount val="1"/>
                <c:pt idx="0">
                  <c:v>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'Rozpočet 2009'!#REF!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593770"/>
        <c:axId val="30581883"/>
      </c:bar3DChart>
      <c:catAx>
        <c:axId val="55593770"/>
        <c:scaling>
          <c:orientation val="minMax"/>
        </c:scaling>
        <c:axPos val="b"/>
        <c:minorGridlines/>
        <c:delete val="1"/>
        <c:majorTickMark val="out"/>
        <c:minorTickMark val="none"/>
        <c:tickLblPos val="low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2.28125" style="1" customWidth="1"/>
    <col min="2" max="2" width="46.421875" style="1" customWidth="1"/>
    <col min="3" max="16384" width="9.140625" style="1" customWidth="1"/>
  </cols>
  <sheetData>
    <row r="1" ht="30">
      <c r="A1" s="14" t="s">
        <v>28</v>
      </c>
    </row>
    <row r="2" ht="23.25">
      <c r="A2" s="15" t="s">
        <v>256</v>
      </c>
    </row>
    <row r="3" spans="1:2" ht="13.5" thickBot="1">
      <c r="A3" s="2" t="s">
        <v>67</v>
      </c>
      <c r="B3" s="6" t="s">
        <v>227</v>
      </c>
    </row>
    <row r="4" spans="1:2" ht="15.75" thickBot="1">
      <c r="A4" s="120" t="s">
        <v>66</v>
      </c>
      <c r="B4" s="119">
        <f>SUM(B6,B10,B12,B14,B19,B21,B23,B25,B27,B33,B35,B45,B53,B55,B57,B61,B63,B65,B67,B69,B71,B73,B75)</f>
        <v>37846100</v>
      </c>
    </row>
    <row r="5" spans="1:2" ht="15" thickBot="1">
      <c r="A5" s="19"/>
      <c r="B5" s="22"/>
    </row>
    <row r="6" spans="1:2" ht="15.75" thickBot="1">
      <c r="A6" s="23" t="s">
        <v>36</v>
      </c>
      <c r="B6" s="145">
        <f>SUM(B7:B8)</f>
        <v>3311100</v>
      </c>
    </row>
    <row r="7" spans="1:2" ht="14.25">
      <c r="A7" s="24" t="s">
        <v>37</v>
      </c>
      <c r="B7" s="69">
        <v>772800</v>
      </c>
    </row>
    <row r="8" spans="1:2" ht="15" thickBot="1">
      <c r="A8" s="18" t="s">
        <v>38</v>
      </c>
      <c r="B8" s="77">
        <v>2538300</v>
      </c>
    </row>
    <row r="9" spans="1:2" ht="15" thickBot="1">
      <c r="A9" s="19"/>
      <c r="B9" s="20"/>
    </row>
    <row r="10" spans="1:2" ht="15.75" thickBot="1">
      <c r="A10" s="16" t="s">
        <v>223</v>
      </c>
      <c r="B10" s="49">
        <v>285000</v>
      </c>
    </row>
    <row r="11" spans="1:2" ht="15" thickBot="1">
      <c r="A11" s="19"/>
      <c r="B11" s="22"/>
    </row>
    <row r="12" spans="1:2" ht="15.75" thickBot="1">
      <c r="A12" s="16" t="s">
        <v>39</v>
      </c>
      <c r="B12" s="49">
        <v>900000</v>
      </c>
    </row>
    <row r="13" spans="1:2" ht="15" thickBot="1">
      <c r="A13" s="19"/>
      <c r="B13" s="22"/>
    </row>
    <row r="14" spans="1:3" ht="15.75" thickBot="1">
      <c r="A14" s="16" t="s">
        <v>41</v>
      </c>
      <c r="B14" s="49">
        <f>SUM(B15:B17)</f>
        <v>7300000</v>
      </c>
      <c r="C14" s="8"/>
    </row>
    <row r="15" spans="1:2" ht="14.25">
      <c r="A15" s="17" t="s">
        <v>40</v>
      </c>
      <c r="B15" s="75">
        <v>5000000</v>
      </c>
    </row>
    <row r="16" spans="1:2" ht="14.25">
      <c r="A16" s="25" t="s">
        <v>42</v>
      </c>
      <c r="B16" s="63">
        <v>1800000</v>
      </c>
    </row>
    <row r="17" spans="1:2" ht="15" thickBot="1">
      <c r="A17" s="18" t="s">
        <v>43</v>
      </c>
      <c r="B17" s="77">
        <v>500000</v>
      </c>
    </row>
    <row r="18" spans="1:2" ht="15" thickBot="1">
      <c r="A18" s="19"/>
      <c r="B18" s="22"/>
    </row>
    <row r="19" spans="1:2" ht="15.75" thickBot="1">
      <c r="A19" s="16" t="s">
        <v>16</v>
      </c>
      <c r="B19" s="29">
        <v>5200000</v>
      </c>
    </row>
    <row r="20" spans="1:2" ht="15" thickBot="1">
      <c r="A20" s="19"/>
      <c r="B20" s="22"/>
    </row>
    <row r="21" spans="1:2" ht="15.75" thickBot="1">
      <c r="A21" s="16" t="s">
        <v>44</v>
      </c>
      <c r="B21" s="29">
        <v>1100000</v>
      </c>
    </row>
    <row r="22" spans="1:2" ht="15" thickBot="1">
      <c r="A22" s="19"/>
      <c r="B22" s="26"/>
    </row>
    <row r="23" spans="1:2" ht="15.75" thickBot="1">
      <c r="A23" s="16" t="s">
        <v>0</v>
      </c>
      <c r="B23" s="29">
        <v>12000000</v>
      </c>
    </row>
    <row r="24" spans="1:2" ht="15" thickBot="1">
      <c r="A24" s="19"/>
      <c r="B24" s="26"/>
    </row>
    <row r="25" spans="1:2" ht="15.75" thickBot="1">
      <c r="A25" s="16" t="s">
        <v>17</v>
      </c>
      <c r="B25" s="29">
        <v>1800000</v>
      </c>
    </row>
    <row r="26" spans="1:2" ht="15" thickBot="1">
      <c r="A26" s="19"/>
      <c r="B26" s="26"/>
    </row>
    <row r="27" spans="1:2" ht="15.75" thickBot="1">
      <c r="A27" s="16" t="s">
        <v>45</v>
      </c>
      <c r="B27" s="49">
        <f>SUM(B28:B31)</f>
        <v>2155000</v>
      </c>
    </row>
    <row r="28" spans="1:2" ht="14.25">
      <c r="A28" s="17" t="s">
        <v>46</v>
      </c>
      <c r="B28" s="75">
        <v>1900000</v>
      </c>
    </row>
    <row r="29" spans="1:2" ht="14.25">
      <c r="A29" s="25" t="s">
        <v>47</v>
      </c>
      <c r="B29" s="63">
        <v>75000</v>
      </c>
    </row>
    <row r="30" spans="1:2" ht="14.25">
      <c r="A30" s="25" t="s">
        <v>48</v>
      </c>
      <c r="B30" s="63">
        <v>40000</v>
      </c>
    </row>
    <row r="31" spans="1:2" ht="15" thickBot="1">
      <c r="A31" s="18" t="s">
        <v>49</v>
      </c>
      <c r="B31" s="77">
        <v>140000</v>
      </c>
    </row>
    <row r="32" spans="1:2" ht="15" thickBot="1">
      <c r="A32" s="19"/>
      <c r="B32" s="26"/>
    </row>
    <row r="33" spans="1:2" ht="15.75" thickBot="1">
      <c r="A33" s="16" t="s">
        <v>185</v>
      </c>
      <c r="B33" s="29">
        <v>80000</v>
      </c>
    </row>
    <row r="34" spans="1:2" ht="15" thickBot="1">
      <c r="A34" s="19"/>
      <c r="B34" s="26"/>
    </row>
    <row r="35" spans="1:2" ht="15.75" thickBot="1">
      <c r="A35" s="16" t="s">
        <v>50</v>
      </c>
      <c r="B35" s="80">
        <f>SUM(B36:B43)</f>
        <v>304000</v>
      </c>
    </row>
    <row r="36" spans="1:2" ht="14.25">
      <c r="A36" s="17" t="s">
        <v>51</v>
      </c>
      <c r="B36" s="75">
        <v>5000</v>
      </c>
    </row>
    <row r="37" spans="1:2" ht="14.25">
      <c r="A37" s="25" t="s">
        <v>52</v>
      </c>
      <c r="B37" s="63">
        <v>65000</v>
      </c>
    </row>
    <row r="38" spans="1:2" ht="14.25">
      <c r="A38" s="25" t="s">
        <v>190</v>
      </c>
      <c r="B38" s="63">
        <v>112000</v>
      </c>
    </row>
    <row r="39" spans="1:2" ht="14.25">
      <c r="A39" s="25" t="s">
        <v>53</v>
      </c>
      <c r="B39" s="63">
        <v>100000</v>
      </c>
    </row>
    <row r="40" spans="1:2" ht="14.25">
      <c r="A40" s="25" t="s">
        <v>54</v>
      </c>
      <c r="B40" s="63">
        <v>5000</v>
      </c>
    </row>
    <row r="41" spans="1:2" ht="14.25">
      <c r="A41" s="25" t="s">
        <v>145</v>
      </c>
      <c r="B41" s="63">
        <v>1000</v>
      </c>
    </row>
    <row r="42" spans="1:2" ht="14.25">
      <c r="A42" s="25" t="s">
        <v>55</v>
      </c>
      <c r="B42" s="63">
        <v>1000</v>
      </c>
    </row>
    <row r="43" spans="1:2" ht="15" thickBot="1">
      <c r="A43" s="18" t="s">
        <v>218</v>
      </c>
      <c r="B43" s="77">
        <v>15000</v>
      </c>
    </row>
    <row r="44" spans="1:2" ht="15" thickBot="1">
      <c r="A44" s="27"/>
      <c r="B44" s="26"/>
    </row>
    <row r="45" spans="1:2" ht="15.75" thickBot="1">
      <c r="A45" s="16" t="s">
        <v>183</v>
      </c>
      <c r="B45" s="80">
        <f>SUM(B46:B51)</f>
        <v>883000</v>
      </c>
    </row>
    <row r="46" spans="1:2" ht="14.25">
      <c r="A46" s="17" t="s">
        <v>56</v>
      </c>
      <c r="B46" s="75">
        <v>80000</v>
      </c>
    </row>
    <row r="47" spans="1:2" ht="14.25">
      <c r="A47" s="25" t="s">
        <v>57</v>
      </c>
      <c r="B47" s="63">
        <v>180000</v>
      </c>
    </row>
    <row r="48" spans="1:2" ht="14.25">
      <c r="A48" s="25" t="s">
        <v>58</v>
      </c>
      <c r="B48" s="63">
        <v>38000</v>
      </c>
    </row>
    <row r="49" spans="1:2" ht="14.25">
      <c r="A49" s="25" t="s">
        <v>59</v>
      </c>
      <c r="B49" s="63">
        <v>500000</v>
      </c>
    </row>
    <row r="50" spans="1:2" ht="14.25">
      <c r="A50" s="25" t="s">
        <v>60</v>
      </c>
      <c r="B50" s="63">
        <v>35000</v>
      </c>
    </row>
    <row r="51" spans="1:2" ht="15" thickBot="1">
      <c r="A51" s="18" t="s">
        <v>219</v>
      </c>
      <c r="B51" s="77">
        <v>50000</v>
      </c>
    </row>
    <row r="52" spans="1:2" ht="15" thickBot="1">
      <c r="A52" s="19"/>
      <c r="B52" s="28"/>
    </row>
    <row r="53" spans="1:2" ht="15.75" thickBot="1">
      <c r="A53" s="16" t="s">
        <v>249</v>
      </c>
      <c r="B53" s="29">
        <v>150000</v>
      </c>
    </row>
    <row r="54" spans="1:2" ht="15.75" thickBot="1">
      <c r="A54" s="21"/>
      <c r="B54" s="28"/>
    </row>
    <row r="55" spans="1:2" ht="15.75" thickBot="1">
      <c r="A55" s="16" t="s">
        <v>236</v>
      </c>
      <c r="B55" s="29">
        <v>283000</v>
      </c>
    </row>
    <row r="56" spans="1:2" ht="15" thickBot="1">
      <c r="A56" s="19"/>
      <c r="B56" s="28"/>
    </row>
    <row r="57" spans="1:2" ht="15.75" thickBot="1">
      <c r="A57" s="16" t="s">
        <v>61</v>
      </c>
      <c r="B57" s="80">
        <f>SUM(B58+B59)</f>
        <v>75000</v>
      </c>
    </row>
    <row r="58" spans="1:2" ht="14.25">
      <c r="A58" s="17" t="s">
        <v>62</v>
      </c>
      <c r="B58" s="51">
        <v>60000</v>
      </c>
    </row>
    <row r="59" spans="1:2" ht="15" thickBot="1">
      <c r="A59" s="18" t="s">
        <v>63</v>
      </c>
      <c r="B59" s="41">
        <v>15000</v>
      </c>
    </row>
    <row r="60" spans="1:2" ht="15" thickBot="1">
      <c r="A60" s="19"/>
      <c r="B60" s="26"/>
    </row>
    <row r="61" spans="1:2" ht="15.75" thickBot="1">
      <c r="A61" s="16" t="s">
        <v>18</v>
      </c>
      <c r="B61" s="128">
        <v>50000</v>
      </c>
    </row>
    <row r="62" spans="1:2" ht="15" thickBot="1">
      <c r="A62" s="19"/>
      <c r="B62" s="26"/>
    </row>
    <row r="63" spans="1:2" ht="15.75" thickBot="1">
      <c r="A63" s="16" t="s">
        <v>64</v>
      </c>
      <c r="B63" s="128">
        <v>50000</v>
      </c>
    </row>
    <row r="64" spans="1:2" ht="15.75" thickBot="1">
      <c r="A64" s="21"/>
      <c r="B64" s="28"/>
    </row>
    <row r="65" spans="1:2" ht="15.75" thickBot="1">
      <c r="A65" s="16" t="s">
        <v>4</v>
      </c>
      <c r="B65" s="128">
        <v>30000</v>
      </c>
    </row>
    <row r="66" spans="1:2" ht="15.75" thickBot="1">
      <c r="A66" s="21"/>
      <c r="B66" s="28"/>
    </row>
    <row r="67" spans="1:2" ht="15.75" thickBot="1">
      <c r="A67" s="16" t="s">
        <v>65</v>
      </c>
      <c r="B67" s="128">
        <v>200000</v>
      </c>
    </row>
    <row r="68" spans="1:2" ht="15.75" thickBot="1">
      <c r="A68" s="21"/>
      <c r="B68" s="20"/>
    </row>
    <row r="69" spans="1:2" ht="15.75" thickBot="1">
      <c r="A69" s="16" t="s">
        <v>184</v>
      </c>
      <c r="B69" s="29">
        <v>10000</v>
      </c>
    </row>
    <row r="70" spans="1:2" ht="15.75" thickBot="1">
      <c r="A70" s="21"/>
      <c r="B70" s="26"/>
    </row>
    <row r="71" spans="1:2" ht="15.75" thickBot="1">
      <c r="A71" s="16" t="s">
        <v>225</v>
      </c>
      <c r="B71" s="29">
        <v>330000</v>
      </c>
    </row>
    <row r="72" spans="1:2" ht="15.75" thickBot="1">
      <c r="A72" s="21"/>
      <c r="B72" s="26"/>
    </row>
    <row r="73" spans="1:2" ht="15.75" thickBot="1">
      <c r="A73" s="16" t="s">
        <v>243</v>
      </c>
      <c r="B73" s="29">
        <v>1200000</v>
      </c>
    </row>
    <row r="74" spans="1:2" ht="15.75" thickBot="1">
      <c r="A74" s="21"/>
      <c r="B74" s="26"/>
    </row>
    <row r="75" spans="1:2" ht="15.75" thickBot="1">
      <c r="A75" s="16" t="s">
        <v>242</v>
      </c>
      <c r="B75" s="29">
        <v>150000</v>
      </c>
    </row>
    <row r="76" spans="1:2" ht="15">
      <c r="A76" s="21"/>
      <c r="B76" s="26"/>
    </row>
    <row r="77" spans="1:2" ht="15">
      <c r="A77" s="21"/>
      <c r="B77" s="26"/>
    </row>
    <row r="78" spans="1:2" ht="15">
      <c r="A78" s="21"/>
      <c r="B78" s="26"/>
    </row>
    <row r="79" spans="1:2" ht="15">
      <c r="A79" s="21"/>
      <c r="B79" s="26"/>
    </row>
    <row r="80" spans="1:2" ht="15">
      <c r="A80" s="21"/>
      <c r="B80" s="26"/>
    </row>
    <row r="81" spans="1:2" ht="15">
      <c r="A81" s="21"/>
      <c r="B81" s="26"/>
    </row>
    <row r="82" spans="1:2" ht="15">
      <c r="A82" s="21"/>
      <c r="B82" s="26"/>
    </row>
    <row r="83" spans="1:2" ht="15">
      <c r="A83" s="21"/>
      <c r="B83" s="26"/>
    </row>
    <row r="84" spans="1:2" ht="15">
      <c r="A84" s="21"/>
      <c r="B84" s="26"/>
    </row>
    <row r="85" spans="1:2" ht="15">
      <c r="A85" s="21"/>
      <c r="B85" s="26"/>
    </row>
    <row r="86" spans="1:2" ht="15">
      <c r="A86" s="21"/>
      <c r="B86" s="26"/>
    </row>
    <row r="87" spans="1:2" ht="15">
      <c r="A87" s="21"/>
      <c r="B87" s="26"/>
    </row>
    <row r="88" spans="1:2" ht="15">
      <c r="A88" s="21"/>
      <c r="B88" s="26"/>
    </row>
    <row r="89" spans="1:2" ht="15">
      <c r="A89" s="21"/>
      <c r="B89" s="26"/>
    </row>
    <row r="90" spans="1:2" ht="15">
      <c r="A90" s="21"/>
      <c r="B90" s="26"/>
    </row>
    <row r="91" spans="1:2" ht="15">
      <c r="A91" s="21"/>
      <c r="B91" s="26"/>
    </row>
    <row r="92" spans="1:2" ht="15">
      <c r="A92" s="21"/>
      <c r="B92" s="26"/>
    </row>
    <row r="93" spans="1:2" ht="15">
      <c r="A93" s="21"/>
      <c r="B93" s="26"/>
    </row>
    <row r="94" spans="1:2" ht="15">
      <c r="A94" s="21"/>
      <c r="B94" s="26"/>
    </row>
    <row r="95" spans="1:2" ht="15">
      <c r="A95" s="21"/>
      <c r="B95" s="26"/>
    </row>
    <row r="96" spans="1:2" ht="15">
      <c r="A96" s="21"/>
      <c r="B96" s="26"/>
    </row>
    <row r="97" spans="1:2" ht="15">
      <c r="A97" s="21"/>
      <c r="B97" s="26"/>
    </row>
    <row r="98" spans="1:2" ht="15">
      <c r="A98" s="21"/>
      <c r="B98" s="26"/>
    </row>
    <row r="99" spans="1:2" ht="15">
      <c r="A99" s="21"/>
      <c r="B99" s="26"/>
    </row>
    <row r="100" spans="1:2" ht="15">
      <c r="A100" s="21"/>
      <c r="B100" s="26"/>
    </row>
    <row r="101" spans="1:2" ht="15">
      <c r="A101" s="21"/>
      <c r="B101" s="26"/>
    </row>
    <row r="102" spans="1:2" ht="15">
      <c r="A102" s="21"/>
      <c r="B102" s="26"/>
    </row>
    <row r="103" spans="1:2" ht="15">
      <c r="A103" s="21"/>
      <c r="B103" s="26"/>
    </row>
    <row r="104" spans="1:2" ht="15">
      <c r="A104" s="21"/>
      <c r="B104" s="26"/>
    </row>
    <row r="105" spans="1:2" ht="15">
      <c r="A105" s="21"/>
      <c r="B105" s="26"/>
    </row>
    <row r="106" spans="1:2" ht="15">
      <c r="A106" s="21"/>
      <c r="B106" s="26"/>
    </row>
    <row r="107" spans="1:2" ht="15.75" thickBot="1">
      <c r="A107" s="21"/>
      <c r="B107" s="31"/>
    </row>
    <row r="108" spans="1:2" ht="15.75" thickBot="1">
      <c r="A108" s="143" t="s">
        <v>68</v>
      </c>
      <c r="B108" s="144">
        <f>SUM(B381,B392)</f>
        <v>40986000</v>
      </c>
    </row>
    <row r="109" spans="1:2" ht="15.75" thickBot="1">
      <c r="A109" s="32"/>
      <c r="B109" s="26"/>
    </row>
    <row r="110" spans="1:2" ht="15" thickBot="1">
      <c r="A110" s="33" t="s">
        <v>212</v>
      </c>
      <c r="B110" s="34"/>
    </row>
    <row r="111" spans="1:2" ht="15.75" thickBot="1">
      <c r="A111" s="35" t="s">
        <v>146</v>
      </c>
      <c r="B111" s="36">
        <v>400000</v>
      </c>
    </row>
    <row r="112" spans="1:2" ht="15.75" thickBot="1">
      <c r="A112" s="35" t="s">
        <v>68</v>
      </c>
      <c r="B112" s="34"/>
    </row>
    <row r="113" spans="1:2" ht="14.25">
      <c r="A113" s="24" t="s">
        <v>71</v>
      </c>
      <c r="B113" s="37">
        <v>20000</v>
      </c>
    </row>
    <row r="114" spans="1:2" ht="14.25">
      <c r="A114" s="25" t="s">
        <v>195</v>
      </c>
      <c r="B114" s="38">
        <v>10000</v>
      </c>
    </row>
    <row r="115" spans="1:2" ht="14.25">
      <c r="A115" s="25" t="s">
        <v>70</v>
      </c>
      <c r="B115" s="38">
        <v>177000</v>
      </c>
    </row>
    <row r="116" spans="1:2" ht="14.25">
      <c r="A116" s="25" t="s">
        <v>73</v>
      </c>
      <c r="B116" s="38">
        <v>1000000</v>
      </c>
    </row>
    <row r="117" spans="1:2" ht="14.25">
      <c r="A117" s="25" t="s">
        <v>69</v>
      </c>
      <c r="B117" s="38">
        <v>61000</v>
      </c>
    </row>
    <row r="118" spans="1:2" ht="14.25">
      <c r="A118" s="25" t="s">
        <v>72</v>
      </c>
      <c r="B118" s="38">
        <v>60000</v>
      </c>
    </row>
    <row r="119" spans="1:2" ht="14.25">
      <c r="A119" s="39" t="s">
        <v>211</v>
      </c>
      <c r="B119" s="38">
        <v>300000</v>
      </c>
    </row>
    <row r="120" spans="1:2" ht="15" thickBot="1">
      <c r="A120" s="106" t="s">
        <v>2</v>
      </c>
      <c r="B120" s="73">
        <f>SUM(B113:B119)</f>
        <v>1628000</v>
      </c>
    </row>
    <row r="121" spans="1:2" ht="15.75" thickBot="1">
      <c r="A121" s="16" t="s">
        <v>27</v>
      </c>
      <c r="B121" s="49">
        <v>1228000</v>
      </c>
    </row>
    <row r="122" spans="1:2" ht="15" thickBot="1">
      <c r="A122" s="42"/>
      <c r="B122" s="26"/>
    </row>
    <row r="123" spans="1:2" ht="15" thickBot="1">
      <c r="A123" s="43" t="s">
        <v>5</v>
      </c>
      <c r="B123" s="44"/>
    </row>
    <row r="124" spans="1:2" ht="14.25">
      <c r="A124" s="45" t="s">
        <v>78</v>
      </c>
      <c r="B124" s="37">
        <v>15000</v>
      </c>
    </row>
    <row r="125" spans="1:2" ht="14.25">
      <c r="A125" s="46" t="s">
        <v>76</v>
      </c>
      <c r="B125" s="38">
        <v>5000</v>
      </c>
    </row>
    <row r="126" spans="1:2" ht="14.25">
      <c r="A126" s="46" t="s">
        <v>71</v>
      </c>
      <c r="B126" s="38">
        <v>15000</v>
      </c>
    </row>
    <row r="127" spans="1:2" ht="14.25">
      <c r="A127" s="46" t="s">
        <v>196</v>
      </c>
      <c r="B127" s="38">
        <v>150000</v>
      </c>
    </row>
    <row r="128" spans="1:2" ht="14.25">
      <c r="A128" s="46" t="s">
        <v>70</v>
      </c>
      <c r="B128" s="38">
        <v>200000</v>
      </c>
    </row>
    <row r="129" spans="1:2" ht="14.25">
      <c r="A129" s="46" t="s">
        <v>73</v>
      </c>
      <c r="B129" s="38">
        <v>1050000</v>
      </c>
    </row>
    <row r="130" spans="1:2" ht="14.25">
      <c r="A130" s="46" t="s">
        <v>79</v>
      </c>
      <c r="B130" s="38">
        <v>80000</v>
      </c>
    </row>
    <row r="131" spans="1:2" ht="14.25">
      <c r="A131" s="46" t="s">
        <v>75</v>
      </c>
      <c r="B131" s="38">
        <v>200000</v>
      </c>
    </row>
    <row r="132" spans="1:2" ht="14.25">
      <c r="A132" s="47" t="s">
        <v>77</v>
      </c>
      <c r="B132" s="38">
        <v>10000</v>
      </c>
    </row>
    <row r="133" spans="1:2" ht="15" thickBot="1">
      <c r="A133" s="47" t="s">
        <v>69</v>
      </c>
      <c r="B133" s="38">
        <v>149000</v>
      </c>
    </row>
    <row r="134" spans="1:2" ht="15.75" thickBot="1">
      <c r="A134" s="48" t="s">
        <v>2</v>
      </c>
      <c r="B134" s="49">
        <f>SUM(B124:B133)</f>
        <v>1874000</v>
      </c>
    </row>
    <row r="135" spans="1:2" ht="15">
      <c r="A135" s="21"/>
      <c r="B135" s="20"/>
    </row>
    <row r="136" spans="1:2" ht="15" thickBot="1">
      <c r="A136" s="42"/>
      <c r="B136" s="20"/>
    </row>
    <row r="137" spans="1:2" ht="15" thickBot="1">
      <c r="A137" s="50" t="s">
        <v>80</v>
      </c>
      <c r="B137" s="44"/>
    </row>
    <row r="138" spans="1:2" ht="14.25">
      <c r="A138" s="17" t="s">
        <v>82</v>
      </c>
      <c r="B138" s="51">
        <v>30000</v>
      </c>
    </row>
    <row r="139" spans="1:2" ht="14.25">
      <c r="A139" s="25" t="s">
        <v>83</v>
      </c>
      <c r="B139" s="38">
        <v>80000</v>
      </c>
    </row>
    <row r="140" spans="1:2" ht="14.25">
      <c r="A140" s="25" t="s">
        <v>194</v>
      </c>
      <c r="B140" s="38">
        <v>980000</v>
      </c>
    </row>
    <row r="141" spans="1:2" ht="14.25">
      <c r="A141" s="25" t="s">
        <v>79</v>
      </c>
      <c r="B141" s="38">
        <v>20000</v>
      </c>
    </row>
    <row r="142" spans="1:2" ht="14.25">
      <c r="A142" s="25" t="s">
        <v>81</v>
      </c>
      <c r="B142" s="38">
        <v>100000</v>
      </c>
    </row>
    <row r="143" spans="1:2" ht="15" thickBot="1">
      <c r="A143" s="39" t="s">
        <v>69</v>
      </c>
      <c r="B143" s="73">
        <v>50000</v>
      </c>
    </row>
    <row r="144" spans="1:2" ht="15.75" thickBot="1">
      <c r="A144" s="16" t="s">
        <v>2</v>
      </c>
      <c r="B144" s="49">
        <f>SUM(B138:B143)</f>
        <v>1260000</v>
      </c>
    </row>
    <row r="145" spans="1:2" ht="15" thickBot="1">
      <c r="A145" s="19"/>
      <c r="B145" s="26"/>
    </row>
    <row r="146" spans="1:2" ht="14.25">
      <c r="A146" s="52" t="s">
        <v>127</v>
      </c>
      <c r="B146" s="37">
        <f>B467</f>
        <v>2654000</v>
      </c>
    </row>
    <row r="147" spans="1:2" ht="15" thickBot="1">
      <c r="A147" s="53" t="s">
        <v>130</v>
      </c>
      <c r="B147" s="73">
        <f>B483</f>
        <v>880000</v>
      </c>
    </row>
    <row r="148" spans="1:2" ht="15.75" thickBot="1">
      <c r="A148" s="54" t="s">
        <v>27</v>
      </c>
      <c r="B148" s="49">
        <f>SUM(B146-B147)</f>
        <v>1774000</v>
      </c>
    </row>
    <row r="149" spans="1:2" ht="15" thickBot="1">
      <c r="A149" s="55"/>
      <c r="B149" s="26"/>
    </row>
    <row r="150" spans="1:2" ht="14.25">
      <c r="A150" s="52" t="s">
        <v>168</v>
      </c>
      <c r="B150" s="37">
        <f>B528</f>
        <v>3383000</v>
      </c>
    </row>
    <row r="151" spans="1:2" ht="15" thickBot="1">
      <c r="A151" s="56" t="s">
        <v>169</v>
      </c>
      <c r="B151" s="41">
        <f>B539</f>
        <v>1560000</v>
      </c>
    </row>
    <row r="152" spans="1:2" ht="15.75" thickBot="1">
      <c r="A152" s="54" t="s">
        <v>27</v>
      </c>
      <c r="B152" s="49">
        <f>SUM(B528-B539)</f>
        <v>1823000</v>
      </c>
    </row>
    <row r="153" spans="1:2" ht="15.75" thickBot="1">
      <c r="A153" s="57"/>
      <c r="B153" s="26"/>
    </row>
    <row r="154" spans="1:2" ht="15.75" thickBot="1">
      <c r="A154" s="54" t="s">
        <v>181</v>
      </c>
      <c r="B154" s="49">
        <v>80000</v>
      </c>
    </row>
    <row r="155" spans="1:2" ht="15.75" thickBot="1">
      <c r="A155" s="57"/>
      <c r="B155" s="26"/>
    </row>
    <row r="156" spans="1:2" ht="15" thickBot="1">
      <c r="A156" s="99" t="s">
        <v>117</v>
      </c>
      <c r="B156" s="44"/>
    </row>
    <row r="157" spans="1:2" ht="14.25">
      <c r="A157" s="121" t="s">
        <v>87</v>
      </c>
      <c r="B157" s="122">
        <v>60000</v>
      </c>
    </row>
    <row r="158" spans="1:2" ht="14.25">
      <c r="A158" s="61" t="s">
        <v>70</v>
      </c>
      <c r="B158" s="62">
        <v>10000</v>
      </c>
    </row>
    <row r="159" spans="1:2" ht="14.25">
      <c r="A159" s="61" t="s">
        <v>92</v>
      </c>
      <c r="B159" s="62">
        <v>3000</v>
      </c>
    </row>
    <row r="160" spans="1:2" ht="14.25">
      <c r="A160" s="61" t="s">
        <v>91</v>
      </c>
      <c r="B160" s="63">
        <v>90000</v>
      </c>
    </row>
    <row r="161" spans="1:2" ht="14.25">
      <c r="A161" s="61" t="s">
        <v>85</v>
      </c>
      <c r="B161" s="62">
        <v>26000</v>
      </c>
    </row>
    <row r="162" spans="1:2" ht="14.25">
      <c r="A162" s="61" t="s">
        <v>86</v>
      </c>
      <c r="B162" s="62">
        <v>20000</v>
      </c>
    </row>
    <row r="163" spans="1:2" ht="14.25">
      <c r="A163" s="61" t="s">
        <v>166</v>
      </c>
      <c r="B163" s="62">
        <v>12000</v>
      </c>
    </row>
    <row r="164" spans="1:2" ht="14.25">
      <c r="A164" s="61" t="s">
        <v>75</v>
      </c>
      <c r="B164" s="64">
        <v>50000</v>
      </c>
    </row>
    <row r="165" spans="1:2" ht="15" thickBot="1">
      <c r="A165" s="106" t="s">
        <v>240</v>
      </c>
      <c r="B165" s="79">
        <v>15000</v>
      </c>
    </row>
    <row r="166" spans="1:2" ht="15.75" thickBot="1">
      <c r="A166" s="54" t="s">
        <v>2</v>
      </c>
      <c r="B166" s="123">
        <f>SUM(B157:B165)</f>
        <v>286000</v>
      </c>
    </row>
    <row r="167" spans="1:2" ht="15.75" thickBot="1">
      <c r="A167" s="57"/>
      <c r="B167" s="26"/>
    </row>
    <row r="168" spans="1:2" ht="15.75" thickBot="1">
      <c r="A168" s="54" t="s">
        <v>116</v>
      </c>
      <c r="B168" s="80">
        <v>25000</v>
      </c>
    </row>
    <row r="169" spans="1:2" ht="15.75" thickBot="1">
      <c r="A169" s="57"/>
      <c r="B169" s="26"/>
    </row>
    <row r="170" spans="1:2" ht="15" thickBot="1">
      <c r="A170" s="50" t="s">
        <v>1</v>
      </c>
      <c r="B170" s="44"/>
    </row>
    <row r="171" spans="1:2" ht="14.25">
      <c r="A171" s="17" t="s">
        <v>88</v>
      </c>
      <c r="B171" s="124">
        <v>610000</v>
      </c>
    </row>
    <row r="172" spans="1:2" ht="14.25">
      <c r="A172" s="25" t="s">
        <v>89</v>
      </c>
      <c r="B172" s="64">
        <v>210000</v>
      </c>
    </row>
    <row r="173" spans="1:2" ht="14.25">
      <c r="A173" s="25" t="s">
        <v>220</v>
      </c>
      <c r="B173" s="67">
        <v>7000</v>
      </c>
    </row>
    <row r="174" spans="1:2" ht="14.25">
      <c r="A174" s="25" t="s">
        <v>198</v>
      </c>
      <c r="B174" s="67">
        <v>2000</v>
      </c>
    </row>
    <row r="175" spans="1:2" ht="14.25">
      <c r="A175" s="25" t="s">
        <v>199</v>
      </c>
      <c r="B175" s="64">
        <v>5000</v>
      </c>
    </row>
    <row r="176" spans="1:2" ht="14.25">
      <c r="A176" s="25" t="s">
        <v>197</v>
      </c>
      <c r="B176" s="67">
        <v>1000</v>
      </c>
    </row>
    <row r="177" spans="1:2" ht="14.25">
      <c r="A177" s="25" t="s">
        <v>195</v>
      </c>
      <c r="B177" s="64">
        <v>5000</v>
      </c>
    </row>
    <row r="178" spans="1:2" ht="14.25">
      <c r="A178" s="25" t="s">
        <v>70</v>
      </c>
      <c r="B178" s="64">
        <v>10000</v>
      </c>
    </row>
    <row r="179" spans="1:2" ht="14.25">
      <c r="A179" s="25" t="s">
        <v>86</v>
      </c>
      <c r="B179" s="67">
        <v>30000</v>
      </c>
    </row>
    <row r="180" spans="1:2" ht="13.5" customHeight="1">
      <c r="A180" s="25" t="s">
        <v>79</v>
      </c>
      <c r="B180" s="67">
        <v>25000</v>
      </c>
    </row>
    <row r="181" spans="1:2" ht="14.25">
      <c r="A181" s="25" t="s">
        <v>90</v>
      </c>
      <c r="B181" s="67">
        <v>7000</v>
      </c>
    </row>
    <row r="182" spans="1:2" ht="14.25">
      <c r="A182" s="25" t="s">
        <v>75</v>
      </c>
      <c r="B182" s="64">
        <v>25000</v>
      </c>
    </row>
    <row r="183" spans="1:2" ht="12" customHeight="1">
      <c r="A183" s="25" t="s">
        <v>77</v>
      </c>
      <c r="B183" s="67">
        <v>1000</v>
      </c>
    </row>
    <row r="184" spans="1:2" ht="12" customHeight="1" thickBot="1">
      <c r="A184" s="39" t="s">
        <v>189</v>
      </c>
      <c r="B184" s="125">
        <v>3000</v>
      </c>
    </row>
    <row r="185" spans="1:2" ht="15.75" thickBot="1">
      <c r="A185" s="16" t="s">
        <v>2</v>
      </c>
      <c r="B185" s="123">
        <f>SUM(B171:B184)</f>
        <v>941000</v>
      </c>
    </row>
    <row r="186" spans="1:2" ht="15" thickBot="1">
      <c r="A186" s="42"/>
      <c r="B186" s="26"/>
    </row>
    <row r="187" spans="1:2" ht="15" thickBot="1">
      <c r="A187" s="50" t="s">
        <v>6</v>
      </c>
      <c r="B187" s="44"/>
    </row>
    <row r="188" spans="1:2" ht="14.25">
      <c r="A188" s="17" t="s">
        <v>88</v>
      </c>
      <c r="B188" s="75">
        <v>360000</v>
      </c>
    </row>
    <row r="189" spans="1:2" ht="14.25">
      <c r="A189" s="25" t="s">
        <v>89</v>
      </c>
      <c r="B189" s="64">
        <v>122000</v>
      </c>
    </row>
    <row r="190" spans="1:2" ht="14.25">
      <c r="A190" s="25" t="s">
        <v>220</v>
      </c>
      <c r="B190" s="67">
        <v>5000</v>
      </c>
    </row>
    <row r="191" spans="1:2" ht="14.25">
      <c r="A191" s="25" t="s">
        <v>86</v>
      </c>
      <c r="B191" s="67">
        <v>15000</v>
      </c>
    </row>
    <row r="192" spans="1:2" ht="14.25">
      <c r="A192" s="25" t="s">
        <v>167</v>
      </c>
      <c r="B192" s="67">
        <v>18000</v>
      </c>
    </row>
    <row r="193" spans="1:2" ht="14.25">
      <c r="A193" s="25" t="s">
        <v>70</v>
      </c>
      <c r="B193" s="67">
        <v>13000</v>
      </c>
    </row>
    <row r="194" spans="1:2" ht="14.25">
      <c r="A194" s="25" t="s">
        <v>76</v>
      </c>
      <c r="B194" s="67">
        <v>2000</v>
      </c>
    </row>
    <row r="195" spans="1:2" ht="14.25">
      <c r="A195" s="25" t="s">
        <v>85</v>
      </c>
      <c r="B195" s="67">
        <v>9000</v>
      </c>
    </row>
    <row r="196" spans="1:2" ht="14.25">
      <c r="A196" s="25" t="s">
        <v>91</v>
      </c>
      <c r="B196" s="67">
        <v>23000</v>
      </c>
    </row>
    <row r="197" spans="1:2" ht="14.25">
      <c r="A197" s="25" t="s">
        <v>92</v>
      </c>
      <c r="B197" s="67">
        <v>4000</v>
      </c>
    </row>
    <row r="198" spans="1:2" ht="14.25">
      <c r="A198" s="25" t="s">
        <v>79</v>
      </c>
      <c r="B198" s="67">
        <v>4000</v>
      </c>
    </row>
    <row r="199" spans="1:2" ht="14.25">
      <c r="A199" s="25" t="s">
        <v>90</v>
      </c>
      <c r="B199" s="67">
        <v>1000</v>
      </c>
    </row>
    <row r="200" spans="1:2" ht="14.25">
      <c r="A200" s="25" t="s">
        <v>189</v>
      </c>
      <c r="B200" s="67">
        <v>5000</v>
      </c>
    </row>
    <row r="201" spans="1:2" ht="15" thickBot="1">
      <c r="A201" s="39" t="s">
        <v>93</v>
      </c>
      <c r="B201" s="125">
        <v>10000</v>
      </c>
    </row>
    <row r="202" spans="1:2" ht="15.75" thickBot="1">
      <c r="A202" s="16" t="s">
        <v>2</v>
      </c>
      <c r="B202" s="80">
        <f>SUM(B188:B201)</f>
        <v>591000</v>
      </c>
    </row>
    <row r="203" spans="1:2" ht="15" thickBot="1">
      <c r="A203" s="42"/>
      <c r="B203" s="26"/>
    </row>
    <row r="204" spans="1:2" ht="15" thickBot="1">
      <c r="A204" s="50" t="s">
        <v>8</v>
      </c>
      <c r="B204" s="44"/>
    </row>
    <row r="205" spans="1:2" ht="14.25">
      <c r="A205" s="17" t="s">
        <v>88</v>
      </c>
      <c r="B205" s="51">
        <v>6000</v>
      </c>
    </row>
    <row r="206" spans="1:2" ht="14.25">
      <c r="A206" s="25" t="s">
        <v>200</v>
      </c>
      <c r="B206" s="38">
        <v>10000</v>
      </c>
    </row>
    <row r="207" spans="1:2" ht="14.25">
      <c r="A207" s="25" t="s">
        <v>75</v>
      </c>
      <c r="B207" s="38">
        <v>10000</v>
      </c>
    </row>
    <row r="208" spans="1:2" ht="15" thickBot="1">
      <c r="A208" s="39" t="s">
        <v>94</v>
      </c>
      <c r="B208" s="73">
        <v>45000</v>
      </c>
    </row>
    <row r="209" spans="1:2" ht="15.75" thickBot="1">
      <c r="A209" s="16" t="s">
        <v>2</v>
      </c>
      <c r="B209" s="80">
        <f>SUM(B205:B208)</f>
        <v>71000</v>
      </c>
    </row>
    <row r="210" spans="1:2" ht="15.75" thickBot="1">
      <c r="A210" s="42"/>
      <c r="B210" s="71"/>
    </row>
    <row r="211" spans="1:2" ht="15.75" thickBot="1">
      <c r="A211" s="50" t="s">
        <v>9</v>
      </c>
      <c r="B211" s="126"/>
    </row>
    <row r="212" spans="1:2" ht="14.25">
      <c r="A212" s="17" t="s">
        <v>201</v>
      </c>
      <c r="B212" s="51">
        <v>8000</v>
      </c>
    </row>
    <row r="213" spans="1:2" s="3" customFormat="1" ht="14.25">
      <c r="A213" s="25" t="s">
        <v>75</v>
      </c>
      <c r="B213" s="38">
        <v>4000</v>
      </c>
    </row>
    <row r="214" spans="1:2" ht="15" thickBot="1">
      <c r="A214" s="39" t="s">
        <v>148</v>
      </c>
      <c r="B214" s="73">
        <v>4000</v>
      </c>
    </row>
    <row r="215" spans="1:2" ht="15.75" thickBot="1">
      <c r="A215" s="16" t="s">
        <v>2</v>
      </c>
      <c r="B215" s="80">
        <f>SUM(B212:B214)</f>
        <v>16000</v>
      </c>
    </row>
    <row r="216" spans="1:2" s="4" customFormat="1" ht="15" thickBot="1">
      <c r="A216" s="42"/>
      <c r="B216" s="26"/>
    </row>
    <row r="217" spans="1:2" s="4" customFormat="1" ht="15" thickBot="1">
      <c r="A217" s="50" t="s">
        <v>11</v>
      </c>
      <c r="B217" s="44"/>
    </row>
    <row r="218" spans="1:2" s="4" customFormat="1" ht="14.25">
      <c r="A218" s="17" t="s">
        <v>69</v>
      </c>
      <c r="B218" s="75">
        <v>600000</v>
      </c>
    </row>
    <row r="219" spans="1:2" ht="15" thickBot="1">
      <c r="A219" s="39" t="s">
        <v>73</v>
      </c>
      <c r="B219" s="76">
        <v>600000</v>
      </c>
    </row>
    <row r="220" spans="1:2" ht="15.75" thickBot="1">
      <c r="A220" s="16" t="s">
        <v>2</v>
      </c>
      <c r="B220" s="80">
        <f>SUM(B218:B219)</f>
        <v>1200000</v>
      </c>
    </row>
    <row r="221" spans="1:2" ht="15" thickBot="1">
      <c r="A221" s="42"/>
      <c r="B221" s="26"/>
    </row>
    <row r="222" spans="1:2" ht="15" thickBot="1">
      <c r="A222" s="50" t="s">
        <v>12</v>
      </c>
      <c r="B222" s="44"/>
    </row>
    <row r="223" spans="1:2" ht="14.25">
      <c r="A223" s="17" t="s">
        <v>88</v>
      </c>
      <c r="B223" s="75">
        <v>110000</v>
      </c>
    </row>
    <row r="224" spans="1:2" ht="14.25">
      <c r="A224" s="25" t="s">
        <v>110</v>
      </c>
      <c r="B224" s="63">
        <v>10000</v>
      </c>
    </row>
    <row r="225" spans="1:2" ht="14.25">
      <c r="A225" s="25" t="s">
        <v>89</v>
      </c>
      <c r="B225" s="38">
        <v>38000</v>
      </c>
    </row>
    <row r="226" spans="1:2" ht="14.25">
      <c r="A226" s="25" t="s">
        <v>220</v>
      </c>
      <c r="B226" s="38">
        <v>2000</v>
      </c>
    </row>
    <row r="227" spans="1:2" ht="14.25">
      <c r="A227" s="25" t="s">
        <v>70</v>
      </c>
      <c r="B227" s="38">
        <v>30000</v>
      </c>
    </row>
    <row r="228" spans="1:2" ht="14.25">
      <c r="A228" s="25" t="s">
        <v>86</v>
      </c>
      <c r="B228" s="63">
        <v>30000</v>
      </c>
    </row>
    <row r="229" spans="1:2" ht="15" thickBot="1">
      <c r="A229" s="39" t="s">
        <v>75</v>
      </c>
      <c r="B229" s="76">
        <v>50000</v>
      </c>
    </row>
    <row r="230" spans="1:2" ht="15.75" thickBot="1">
      <c r="A230" s="16" t="s">
        <v>2</v>
      </c>
      <c r="B230" s="80">
        <f>SUM(B223:B229)</f>
        <v>270000</v>
      </c>
    </row>
    <row r="231" spans="1:2" ht="15" thickBot="1">
      <c r="A231" s="42"/>
      <c r="B231" s="26"/>
    </row>
    <row r="232" spans="1:2" ht="15" thickBot="1">
      <c r="A232" s="50" t="s">
        <v>3</v>
      </c>
      <c r="B232" s="44"/>
    </row>
    <row r="233" spans="1:2" ht="14.25">
      <c r="A233" s="17" t="s">
        <v>88</v>
      </c>
      <c r="B233" s="75">
        <v>180000</v>
      </c>
    </row>
    <row r="234" spans="1:2" ht="14.25">
      <c r="A234" s="25" t="s">
        <v>89</v>
      </c>
      <c r="B234" s="63">
        <v>60000</v>
      </c>
    </row>
    <row r="235" spans="1:2" ht="14.25">
      <c r="A235" s="25" t="s">
        <v>220</v>
      </c>
      <c r="B235" s="38">
        <v>2000</v>
      </c>
    </row>
    <row r="236" spans="1:2" ht="14.25">
      <c r="A236" s="25" t="s">
        <v>92</v>
      </c>
      <c r="B236" s="63">
        <v>5000</v>
      </c>
    </row>
    <row r="237" spans="1:2" ht="14.25">
      <c r="A237" s="25" t="s">
        <v>70</v>
      </c>
      <c r="B237" s="38">
        <v>7000</v>
      </c>
    </row>
    <row r="238" spans="1:2" ht="14.25">
      <c r="A238" s="25" t="s">
        <v>86</v>
      </c>
      <c r="B238" s="38">
        <v>2000</v>
      </c>
    </row>
    <row r="239" spans="1:2" ht="15" thickBot="1">
      <c r="A239" s="39" t="s">
        <v>75</v>
      </c>
      <c r="B239" s="73">
        <v>45000</v>
      </c>
    </row>
    <row r="240" spans="1:2" ht="15.75" thickBot="1">
      <c r="A240" s="16" t="s">
        <v>2</v>
      </c>
      <c r="B240" s="80">
        <f>SUM(B233:B239)</f>
        <v>301000</v>
      </c>
    </row>
    <row r="241" spans="1:2" ht="15" thickBot="1">
      <c r="A241" s="42"/>
      <c r="B241" s="26"/>
    </row>
    <row r="242" spans="1:2" ht="15.75" thickBot="1">
      <c r="A242" s="16" t="s">
        <v>95</v>
      </c>
      <c r="B242" s="80">
        <v>70000</v>
      </c>
    </row>
    <row r="243" spans="1:2" ht="15" thickBot="1">
      <c r="A243" s="42"/>
      <c r="B243" s="26"/>
    </row>
    <row r="244" spans="1:2" ht="15" thickBot="1">
      <c r="A244" s="50" t="s">
        <v>29</v>
      </c>
      <c r="B244" s="44"/>
    </row>
    <row r="245" spans="1:2" ht="14.25">
      <c r="A245" s="17" t="s">
        <v>201</v>
      </c>
      <c r="B245" s="75">
        <v>50000</v>
      </c>
    </row>
    <row r="246" spans="1:2" ht="14.25">
      <c r="A246" s="25" t="s">
        <v>69</v>
      </c>
      <c r="B246" s="63">
        <v>10000</v>
      </c>
    </row>
    <row r="247" spans="1:2" ht="15" thickBot="1">
      <c r="A247" s="39" t="s">
        <v>143</v>
      </c>
      <c r="B247" s="76">
        <v>10000</v>
      </c>
    </row>
    <row r="248" spans="1:2" ht="15.75" thickBot="1">
      <c r="A248" s="16" t="s">
        <v>2</v>
      </c>
      <c r="B248" s="49">
        <f>SUM(B245:B247)</f>
        <v>70000</v>
      </c>
    </row>
    <row r="249" spans="1:2" ht="15" thickBot="1">
      <c r="A249" s="42"/>
      <c r="B249" s="26"/>
    </row>
    <row r="250" spans="1:2" ht="15.75" thickBot="1">
      <c r="A250" s="16" t="s">
        <v>30</v>
      </c>
      <c r="B250" s="49">
        <v>100000</v>
      </c>
    </row>
    <row r="251" spans="1:2" ht="15.75" thickBot="1">
      <c r="A251" s="21"/>
      <c r="B251" s="26"/>
    </row>
    <row r="252" spans="1:2" ht="15.75" thickBot="1">
      <c r="A252" s="16" t="s">
        <v>210</v>
      </c>
      <c r="B252" s="49">
        <v>50000</v>
      </c>
    </row>
    <row r="253" spans="1:2" ht="15.75" thickBot="1">
      <c r="A253" s="21"/>
      <c r="B253" s="26"/>
    </row>
    <row r="254" spans="1:2" ht="15" thickBot="1">
      <c r="A254" s="50" t="s">
        <v>13</v>
      </c>
      <c r="B254" s="44"/>
    </row>
    <row r="255" spans="1:2" ht="14.25">
      <c r="A255" s="17" t="s">
        <v>229</v>
      </c>
      <c r="B255" s="75">
        <v>3000000</v>
      </c>
    </row>
    <row r="256" spans="1:2" ht="14.25">
      <c r="A256" s="25" t="s">
        <v>204</v>
      </c>
      <c r="B256" s="63">
        <v>150000</v>
      </c>
    </row>
    <row r="257" spans="1:2" ht="15" thickBot="1">
      <c r="A257" s="39" t="s">
        <v>96</v>
      </c>
      <c r="B257" s="76">
        <v>50000</v>
      </c>
    </row>
    <row r="258" spans="1:2" ht="15.75" thickBot="1">
      <c r="A258" s="16" t="s">
        <v>2</v>
      </c>
      <c r="B258" s="49">
        <f>SUM(B255:B257)</f>
        <v>3200000</v>
      </c>
    </row>
    <row r="259" spans="1:2" ht="15" thickBot="1">
      <c r="A259" s="42"/>
      <c r="B259" s="26"/>
    </row>
    <row r="260" spans="1:2" ht="15" thickBot="1">
      <c r="A260" s="50" t="s">
        <v>7</v>
      </c>
      <c r="B260" s="44"/>
    </row>
    <row r="261" spans="1:2" ht="14.25">
      <c r="A261" s="17" t="s">
        <v>97</v>
      </c>
      <c r="B261" s="124">
        <v>4400000</v>
      </c>
    </row>
    <row r="262" spans="1:2" ht="14.25">
      <c r="A262" s="17" t="s">
        <v>98</v>
      </c>
      <c r="B262" s="78">
        <v>80000</v>
      </c>
    </row>
    <row r="263" spans="1:2" ht="14.25">
      <c r="A263" s="25" t="s">
        <v>248</v>
      </c>
      <c r="B263" s="64">
        <v>45000</v>
      </c>
    </row>
    <row r="264" spans="1:2" ht="14.25">
      <c r="A264" s="25" t="s">
        <v>99</v>
      </c>
      <c r="B264" s="64">
        <v>1100000</v>
      </c>
    </row>
    <row r="265" spans="1:2" ht="14.25">
      <c r="A265" s="25" t="s">
        <v>100</v>
      </c>
      <c r="B265" s="64">
        <v>400000</v>
      </c>
    </row>
    <row r="266" spans="1:2" ht="14.25">
      <c r="A266" s="25" t="s">
        <v>220</v>
      </c>
      <c r="B266" s="67">
        <v>30000</v>
      </c>
    </row>
    <row r="267" spans="1:2" ht="14.25">
      <c r="A267" s="25" t="s">
        <v>191</v>
      </c>
      <c r="B267" s="67">
        <v>32000</v>
      </c>
    </row>
    <row r="268" spans="1:2" ht="14.25">
      <c r="A268" s="25" t="s">
        <v>76</v>
      </c>
      <c r="B268" s="67">
        <v>2000</v>
      </c>
    </row>
    <row r="269" spans="1:2" ht="14.25">
      <c r="A269" s="25" t="s">
        <v>101</v>
      </c>
      <c r="B269" s="67">
        <v>20000</v>
      </c>
    </row>
    <row r="270" spans="1:2" ht="14.25">
      <c r="A270" s="25" t="s">
        <v>195</v>
      </c>
      <c r="B270" s="67">
        <v>50000</v>
      </c>
    </row>
    <row r="271" spans="1:2" ht="14.25">
      <c r="A271" s="25" t="s">
        <v>70</v>
      </c>
      <c r="B271" s="64">
        <v>120000</v>
      </c>
    </row>
    <row r="272" spans="1:2" ht="14.25">
      <c r="A272" s="25" t="s">
        <v>92</v>
      </c>
      <c r="B272" s="67">
        <v>13000</v>
      </c>
    </row>
    <row r="273" spans="1:2" ht="14.25">
      <c r="A273" s="25" t="s">
        <v>91</v>
      </c>
      <c r="B273" s="67">
        <v>130000</v>
      </c>
    </row>
    <row r="274" spans="1:2" ht="14.25">
      <c r="A274" s="25" t="s">
        <v>85</v>
      </c>
      <c r="B274" s="67">
        <v>90000</v>
      </c>
    </row>
    <row r="275" spans="1:2" ht="14.25">
      <c r="A275" s="25" t="s">
        <v>86</v>
      </c>
      <c r="B275" s="64">
        <v>30000</v>
      </c>
    </row>
    <row r="276" spans="1:2" ht="14.25">
      <c r="A276" s="25" t="s">
        <v>144</v>
      </c>
      <c r="B276" s="64">
        <v>130000</v>
      </c>
    </row>
    <row r="277" spans="1:2" ht="14.25">
      <c r="A277" s="25" t="s">
        <v>79</v>
      </c>
      <c r="B277" s="67">
        <v>110000</v>
      </c>
    </row>
    <row r="278" spans="1:2" ht="14.25">
      <c r="A278" s="25" t="s">
        <v>102</v>
      </c>
      <c r="B278" s="67">
        <v>330000</v>
      </c>
    </row>
    <row r="279" spans="1:2" ht="14.25">
      <c r="A279" s="25" t="s">
        <v>103</v>
      </c>
      <c r="B279" s="64">
        <v>20000</v>
      </c>
    </row>
    <row r="280" spans="1:2" ht="14.25">
      <c r="A280" s="25" t="s">
        <v>75</v>
      </c>
      <c r="B280" s="64">
        <v>375000</v>
      </c>
    </row>
    <row r="281" spans="1:2" ht="14.25">
      <c r="A281" s="25" t="s">
        <v>104</v>
      </c>
      <c r="B281" s="67">
        <v>10000</v>
      </c>
    </row>
    <row r="282" spans="1:2" ht="14.25">
      <c r="A282" s="25" t="s">
        <v>105</v>
      </c>
      <c r="B282" s="67">
        <v>50000</v>
      </c>
    </row>
    <row r="283" spans="1:2" ht="14.25">
      <c r="A283" s="25" t="s">
        <v>77</v>
      </c>
      <c r="B283" s="67">
        <v>15000</v>
      </c>
    </row>
    <row r="284" spans="1:2" ht="14.25">
      <c r="A284" s="25" t="s">
        <v>208</v>
      </c>
      <c r="B284" s="67">
        <v>1000</v>
      </c>
    </row>
    <row r="285" spans="1:2" ht="14.25">
      <c r="A285" s="25" t="s">
        <v>106</v>
      </c>
      <c r="B285" s="67">
        <v>320000</v>
      </c>
    </row>
    <row r="286" spans="1:2" ht="14.25">
      <c r="A286" s="25" t="s">
        <v>107</v>
      </c>
      <c r="B286" s="67">
        <v>245000</v>
      </c>
    </row>
    <row r="287" spans="1:2" ht="14.25">
      <c r="A287" s="25" t="s">
        <v>188</v>
      </c>
      <c r="B287" s="67">
        <v>30000</v>
      </c>
    </row>
    <row r="288" spans="1:2" ht="15" thickBot="1">
      <c r="A288" s="39" t="s">
        <v>230</v>
      </c>
      <c r="B288" s="79">
        <v>200000</v>
      </c>
    </row>
    <row r="289" spans="1:2" ht="15.75" thickBot="1">
      <c r="A289" s="16" t="s">
        <v>2</v>
      </c>
      <c r="B289" s="123">
        <f>SUM(B261:B288)</f>
        <v>8378000</v>
      </c>
    </row>
    <row r="290" spans="1:2" ht="15.75" thickBot="1">
      <c r="A290" s="21"/>
      <c r="B290" s="26"/>
    </row>
    <row r="291" spans="1:2" ht="15.75" thickBot="1">
      <c r="A291" s="16" t="s">
        <v>202</v>
      </c>
      <c r="B291" s="29">
        <v>15000</v>
      </c>
    </row>
    <row r="292" spans="1:2" ht="15.75" thickBot="1">
      <c r="A292" s="21"/>
      <c r="B292" s="26"/>
    </row>
    <row r="293" spans="1:2" ht="15.75" thickBot="1">
      <c r="A293" s="16" t="s">
        <v>203</v>
      </c>
      <c r="B293" s="29">
        <v>50000</v>
      </c>
    </row>
    <row r="294" spans="1:2" ht="15.75" thickBot="1">
      <c r="A294" s="21"/>
      <c r="B294" s="26"/>
    </row>
    <row r="295" spans="1:2" ht="15.75" thickBot="1">
      <c r="A295" s="16" t="s">
        <v>147</v>
      </c>
      <c r="B295" s="127">
        <v>40000</v>
      </c>
    </row>
    <row r="296" spans="1:2" ht="15.75" thickBot="1">
      <c r="A296" s="21"/>
      <c r="B296" s="26"/>
    </row>
    <row r="297" spans="1:2" ht="15.75" thickBot="1">
      <c r="A297" s="16" t="s">
        <v>193</v>
      </c>
      <c r="B297" s="29">
        <v>1000000</v>
      </c>
    </row>
    <row r="298" spans="1:2" ht="15.75" thickBot="1">
      <c r="A298" s="21"/>
      <c r="B298" s="22"/>
    </row>
    <row r="299" spans="1:2" ht="15" thickBot="1">
      <c r="A299" s="50" t="s">
        <v>14</v>
      </c>
      <c r="B299" s="44"/>
    </row>
    <row r="300" spans="1:2" ht="14.25">
      <c r="A300" s="17" t="s">
        <v>108</v>
      </c>
      <c r="B300" s="75">
        <v>650000</v>
      </c>
    </row>
    <row r="301" spans="1:2" ht="14.25">
      <c r="A301" s="25" t="s">
        <v>109</v>
      </c>
      <c r="B301" s="64">
        <v>50000</v>
      </c>
    </row>
    <row r="302" spans="1:2" ht="14.25">
      <c r="A302" s="25" t="s">
        <v>88</v>
      </c>
      <c r="B302" s="64">
        <v>330000</v>
      </c>
    </row>
    <row r="303" spans="1:2" ht="14.25">
      <c r="A303" s="25" t="s">
        <v>222</v>
      </c>
      <c r="B303" s="64">
        <v>240000</v>
      </c>
    </row>
    <row r="304" spans="1:9" ht="14.25">
      <c r="A304" s="25" t="s">
        <v>99</v>
      </c>
      <c r="B304" s="64">
        <v>143000</v>
      </c>
      <c r="I304" s="7"/>
    </row>
    <row r="305" spans="1:2" ht="14.25">
      <c r="A305" s="25" t="s">
        <v>100</v>
      </c>
      <c r="B305" s="64">
        <v>52000</v>
      </c>
    </row>
    <row r="306" spans="1:2" ht="14.25">
      <c r="A306" s="25" t="s">
        <v>220</v>
      </c>
      <c r="B306" s="67">
        <v>10000</v>
      </c>
    </row>
    <row r="307" spans="1:2" ht="14.25">
      <c r="A307" s="25" t="s">
        <v>70</v>
      </c>
      <c r="B307" s="67">
        <v>80000</v>
      </c>
    </row>
    <row r="308" spans="1:2" ht="14.25">
      <c r="A308" s="25" t="s">
        <v>75</v>
      </c>
      <c r="B308" s="64">
        <v>200000</v>
      </c>
    </row>
    <row r="309" spans="1:2" ht="14.25">
      <c r="A309" s="25" t="s">
        <v>104</v>
      </c>
      <c r="B309" s="64">
        <v>100000</v>
      </c>
    </row>
    <row r="310" spans="1:2" ht="14.25">
      <c r="A310" s="25" t="s">
        <v>189</v>
      </c>
      <c r="B310" s="67">
        <v>3000</v>
      </c>
    </row>
    <row r="311" spans="1:2" ht="15" thickBot="1">
      <c r="A311" s="39" t="s">
        <v>246</v>
      </c>
      <c r="B311" s="79">
        <v>255000</v>
      </c>
    </row>
    <row r="312" spans="1:2" ht="15.75" thickBot="1">
      <c r="A312" s="16" t="s">
        <v>2</v>
      </c>
      <c r="B312" s="80">
        <f>SUM(B300:B311)</f>
        <v>2113000</v>
      </c>
    </row>
    <row r="313" spans="1:2" ht="15" thickBot="1">
      <c r="A313" s="42"/>
      <c r="B313" s="26"/>
    </row>
    <row r="314" spans="1:2" ht="15" thickBot="1">
      <c r="A314" s="50" t="s">
        <v>15</v>
      </c>
      <c r="B314" s="44"/>
    </row>
    <row r="315" spans="1:2" ht="14.25">
      <c r="A315" s="17" t="s">
        <v>110</v>
      </c>
      <c r="B315" s="75">
        <v>110000</v>
      </c>
    </row>
    <row r="316" spans="1:2" ht="14.25">
      <c r="A316" s="25" t="s">
        <v>87</v>
      </c>
      <c r="B316" s="38">
        <v>910000</v>
      </c>
    </row>
    <row r="317" spans="1:2" ht="14.25">
      <c r="A317" s="25" t="s">
        <v>99</v>
      </c>
      <c r="B317" s="38">
        <v>142000</v>
      </c>
    </row>
    <row r="318" spans="1:2" ht="14.25">
      <c r="A318" s="25" t="s">
        <v>100</v>
      </c>
      <c r="B318" s="38">
        <v>82000</v>
      </c>
    </row>
    <row r="319" spans="1:2" ht="14.25">
      <c r="A319" s="25" t="s">
        <v>70</v>
      </c>
      <c r="B319" s="38">
        <v>3000</v>
      </c>
    </row>
    <row r="320" spans="1:2" ht="14.25">
      <c r="A320" s="25" t="s">
        <v>79</v>
      </c>
      <c r="B320" s="38">
        <v>31000</v>
      </c>
    </row>
    <row r="321" spans="1:2" ht="14.25">
      <c r="A321" s="25" t="s">
        <v>90</v>
      </c>
      <c r="B321" s="38">
        <v>5000</v>
      </c>
    </row>
    <row r="322" spans="1:2" ht="14.25">
      <c r="A322" s="25" t="s">
        <v>77</v>
      </c>
      <c r="B322" s="38">
        <v>2000</v>
      </c>
    </row>
    <row r="323" spans="1:2" ht="14.25">
      <c r="A323" s="39" t="s">
        <v>111</v>
      </c>
      <c r="B323" s="63">
        <v>10000</v>
      </c>
    </row>
    <row r="324" spans="1:2" ht="15" thickBot="1">
      <c r="A324" s="39" t="s">
        <v>189</v>
      </c>
      <c r="B324" s="73">
        <v>3000</v>
      </c>
    </row>
    <row r="325" spans="1:2" ht="15.75" thickBot="1">
      <c r="A325" s="16" t="s">
        <v>2</v>
      </c>
      <c r="B325" s="80">
        <f>SUM(B315:B324)</f>
        <v>1298000</v>
      </c>
    </row>
    <row r="326" spans="1:2" ht="15" thickBot="1">
      <c r="A326" s="42"/>
      <c r="B326" s="26"/>
    </row>
    <row r="327" spans="1:2" ht="15" thickBot="1">
      <c r="A327" s="50" t="s">
        <v>19</v>
      </c>
      <c r="B327" s="44"/>
    </row>
    <row r="328" spans="1:2" ht="14.25">
      <c r="A328" s="17" t="s">
        <v>88</v>
      </c>
      <c r="B328" s="124">
        <v>790000</v>
      </c>
    </row>
    <row r="329" spans="1:2" ht="14.25">
      <c r="A329" s="25" t="s">
        <v>99</v>
      </c>
      <c r="B329" s="64">
        <v>197000</v>
      </c>
    </row>
    <row r="330" spans="1:2" ht="14.25">
      <c r="A330" s="25" t="s">
        <v>100</v>
      </c>
      <c r="B330" s="141">
        <v>71000</v>
      </c>
    </row>
    <row r="331" spans="1:2" ht="14.25">
      <c r="A331" s="25" t="s">
        <v>220</v>
      </c>
      <c r="B331" s="67">
        <v>8000</v>
      </c>
    </row>
    <row r="332" spans="1:2" ht="14.25">
      <c r="A332" s="25" t="s">
        <v>76</v>
      </c>
      <c r="B332" s="38">
        <v>20000</v>
      </c>
    </row>
    <row r="333" spans="1:2" ht="14.25" customHeight="1">
      <c r="A333" s="25" t="s">
        <v>206</v>
      </c>
      <c r="B333" s="38">
        <v>10000</v>
      </c>
    </row>
    <row r="334" spans="1:2" ht="14.25" customHeight="1">
      <c r="A334" s="25" t="s">
        <v>70</v>
      </c>
      <c r="B334" s="63">
        <v>100000</v>
      </c>
    </row>
    <row r="335" spans="1:2" ht="14.25">
      <c r="A335" s="25" t="s">
        <v>92</v>
      </c>
      <c r="B335" s="38">
        <v>10000</v>
      </c>
    </row>
    <row r="336" spans="1:2" ht="14.25">
      <c r="A336" s="25" t="s">
        <v>91</v>
      </c>
      <c r="B336" s="38">
        <v>30000</v>
      </c>
    </row>
    <row r="337" spans="1:2" ht="14.25">
      <c r="A337" s="25" t="s">
        <v>85</v>
      </c>
      <c r="B337" s="38">
        <v>350000</v>
      </c>
    </row>
    <row r="338" spans="1:2" ht="14.25">
      <c r="A338" s="25" t="s">
        <v>86</v>
      </c>
      <c r="B338" s="38">
        <v>100000</v>
      </c>
    </row>
    <row r="339" spans="1:2" ht="14.25">
      <c r="A339" s="25" t="s">
        <v>79</v>
      </c>
      <c r="B339" s="38">
        <v>17000</v>
      </c>
    </row>
    <row r="340" spans="1:2" ht="14.25">
      <c r="A340" s="25" t="s">
        <v>112</v>
      </c>
      <c r="B340" s="38">
        <v>7000</v>
      </c>
    </row>
    <row r="341" spans="1:2" ht="14.25">
      <c r="A341" s="25" t="s">
        <v>113</v>
      </c>
      <c r="B341" s="63">
        <v>50000</v>
      </c>
    </row>
    <row r="342" spans="1:9" ht="14.25">
      <c r="A342" s="25" t="s">
        <v>241</v>
      </c>
      <c r="B342" s="63">
        <v>100000</v>
      </c>
      <c r="I342" s="10"/>
    </row>
    <row r="343" spans="1:2" ht="14.25">
      <c r="A343" s="25" t="s">
        <v>205</v>
      </c>
      <c r="B343" s="63">
        <v>50000</v>
      </c>
    </row>
    <row r="344" spans="1:2" ht="14.25">
      <c r="A344" s="25" t="s">
        <v>207</v>
      </c>
      <c r="B344" s="38">
        <v>3000</v>
      </c>
    </row>
    <row r="345" spans="1:2" ht="14.25">
      <c r="A345" s="25" t="s">
        <v>149</v>
      </c>
      <c r="B345" s="63">
        <v>60000</v>
      </c>
    </row>
    <row r="346" spans="1:2" ht="15" thickBot="1">
      <c r="A346" s="39" t="s">
        <v>208</v>
      </c>
      <c r="B346" s="73">
        <v>1000</v>
      </c>
    </row>
    <row r="347" spans="1:2" ht="15.75" thickBot="1">
      <c r="A347" s="16" t="s">
        <v>2</v>
      </c>
      <c r="B347" s="123">
        <f>SUM(B328:B346)</f>
        <v>1974000</v>
      </c>
    </row>
    <row r="348" spans="1:2" ht="15" thickBot="1">
      <c r="A348" s="42"/>
      <c r="B348" s="26"/>
    </row>
    <row r="349" spans="1:2" ht="15" thickBot="1">
      <c r="A349" s="50" t="s">
        <v>21</v>
      </c>
      <c r="B349" s="44"/>
    </row>
    <row r="350" spans="1:2" ht="14.25">
      <c r="A350" s="17" t="s">
        <v>70</v>
      </c>
      <c r="B350" s="51">
        <v>10000</v>
      </c>
    </row>
    <row r="351" spans="1:2" ht="15" thickBot="1">
      <c r="A351" s="39" t="s">
        <v>114</v>
      </c>
      <c r="B351" s="76">
        <v>40000</v>
      </c>
    </row>
    <row r="352" spans="1:2" ht="15.75" thickBot="1">
      <c r="A352" s="16" t="s">
        <v>2</v>
      </c>
      <c r="B352" s="80">
        <f>SUM(B350:B351)</f>
        <v>50000</v>
      </c>
    </row>
    <row r="353" spans="1:2" ht="15.75" thickBot="1">
      <c r="A353" s="21"/>
      <c r="B353" s="26"/>
    </row>
    <row r="354" spans="1:2" ht="15.75" thickBot="1">
      <c r="A354" s="16" t="s">
        <v>161</v>
      </c>
      <c r="B354" s="128">
        <v>5000</v>
      </c>
    </row>
    <row r="355" spans="1:2" ht="15" thickBot="1">
      <c r="A355" s="42"/>
      <c r="B355" s="26"/>
    </row>
    <row r="356" spans="1:2" ht="15.75" thickBot="1">
      <c r="A356" s="16" t="s">
        <v>34</v>
      </c>
      <c r="B356" s="128">
        <v>30000</v>
      </c>
    </row>
    <row r="357" spans="1:2" ht="15.75" thickBot="1">
      <c r="A357" s="21"/>
      <c r="B357" s="26"/>
    </row>
    <row r="358" spans="1:2" ht="15.75" thickBot="1">
      <c r="A358" s="16" t="s">
        <v>182</v>
      </c>
      <c r="B358" s="128">
        <v>25000</v>
      </c>
    </row>
    <row r="359" spans="1:2" ht="15" thickBot="1">
      <c r="A359" s="42"/>
      <c r="B359" s="26"/>
    </row>
    <row r="360" spans="1:2" ht="15.75" thickBot="1">
      <c r="A360" s="16" t="s">
        <v>31</v>
      </c>
      <c r="B360" s="29">
        <v>30000</v>
      </c>
    </row>
    <row r="361" spans="1:2" ht="15" thickBot="1">
      <c r="A361" s="42"/>
      <c r="B361" s="26"/>
    </row>
    <row r="362" spans="1:2" ht="15.75" thickBot="1">
      <c r="A362" s="16" t="s">
        <v>20</v>
      </c>
      <c r="B362" s="128">
        <v>250000</v>
      </c>
    </row>
    <row r="363" spans="1:2" ht="15" thickBot="1">
      <c r="A363" s="42"/>
      <c r="B363" s="26"/>
    </row>
    <row r="364" spans="1:2" ht="15.75" thickBot="1">
      <c r="A364" s="16" t="s">
        <v>22</v>
      </c>
      <c r="B364" s="128">
        <v>50000</v>
      </c>
    </row>
    <row r="365" spans="1:2" ht="15" thickBot="1">
      <c r="A365" s="42"/>
      <c r="B365" s="26"/>
    </row>
    <row r="366" spans="1:2" ht="15.75" thickBot="1">
      <c r="A366" s="16" t="s">
        <v>24</v>
      </c>
      <c r="B366" s="128">
        <v>50000</v>
      </c>
    </row>
    <row r="367" spans="1:2" ht="15" thickBot="1">
      <c r="A367" s="42"/>
      <c r="B367" s="26"/>
    </row>
    <row r="368" spans="1:2" ht="15.75" thickBot="1">
      <c r="A368" s="16" t="s">
        <v>33</v>
      </c>
      <c r="B368" s="29">
        <v>150000</v>
      </c>
    </row>
    <row r="369" spans="1:2" ht="15.75" thickBot="1">
      <c r="A369" s="21"/>
      <c r="B369" s="26"/>
    </row>
    <row r="370" spans="1:2" ht="15.75" thickBot="1">
      <c r="A370" s="16" t="s">
        <v>35</v>
      </c>
      <c r="B370" s="128">
        <v>40000</v>
      </c>
    </row>
    <row r="371" spans="1:2" ht="15.75" thickBot="1">
      <c r="A371" s="21"/>
      <c r="B371" s="26"/>
    </row>
    <row r="372" spans="1:2" ht="15.75" thickBot="1">
      <c r="A372" s="16" t="s">
        <v>162</v>
      </c>
      <c r="B372" s="29">
        <v>500000</v>
      </c>
    </row>
    <row r="373" spans="1:2" ht="15.75" thickBot="1">
      <c r="A373" s="21"/>
      <c r="B373" s="26"/>
    </row>
    <row r="374" spans="1:2" ht="15.75" thickBot="1">
      <c r="A374" s="16" t="s">
        <v>192</v>
      </c>
      <c r="B374" s="29">
        <v>160000</v>
      </c>
    </row>
    <row r="375" spans="1:2" ht="15.75" thickBot="1">
      <c r="A375" s="129"/>
      <c r="B375" s="130"/>
    </row>
    <row r="376" spans="1:2" ht="15.75" thickBot="1">
      <c r="A376" s="16" t="s">
        <v>209</v>
      </c>
      <c r="B376" s="127">
        <v>10000</v>
      </c>
    </row>
    <row r="377" spans="1:2" ht="15.75" thickBot="1">
      <c r="A377" s="21"/>
      <c r="B377" s="26"/>
    </row>
    <row r="378" spans="1:2" ht="15.75" thickBot="1">
      <c r="A378" s="16" t="s">
        <v>213</v>
      </c>
      <c r="B378" s="128">
        <v>10000</v>
      </c>
    </row>
    <row r="379" spans="1:2" ht="15">
      <c r="A379" s="21"/>
      <c r="B379" s="20"/>
    </row>
    <row r="380" spans="1:2" ht="15.75" thickBot="1">
      <c r="A380" s="21"/>
      <c r="B380" s="26"/>
    </row>
    <row r="381" spans="1:2" ht="15.75" thickBot="1">
      <c r="A381" s="54" t="s">
        <v>25</v>
      </c>
      <c r="B381" s="80">
        <f>B121+B134+B144+B148+B152+B154+B166+B168+B185+B202+B209+B215+B220+B230+B240+B242+B248+B250+B252+B258+B289+B291+B293+B295+B297+B312+B325+B347+B352+B354+B356+B358+B360+B362+B364+B366+B368+B370+B372+B374+B376+B378</f>
        <v>31458000</v>
      </c>
    </row>
    <row r="382" spans="1:2" ht="15" thickBot="1">
      <c r="A382" s="42"/>
      <c r="B382" s="26"/>
    </row>
    <row r="383" spans="1:2" ht="15" thickBot="1">
      <c r="A383" s="50" t="s">
        <v>23</v>
      </c>
      <c r="B383" s="74"/>
    </row>
    <row r="384" spans="1:2" ht="14.25">
      <c r="A384" s="24" t="s">
        <v>221</v>
      </c>
      <c r="B384" s="69">
        <v>740000</v>
      </c>
    </row>
    <row r="385" spans="1:2" ht="14.25">
      <c r="A385" s="17" t="s">
        <v>115</v>
      </c>
      <c r="B385" s="38">
        <v>30000</v>
      </c>
    </row>
    <row r="386" spans="1:2" ht="14.25">
      <c r="A386" s="25" t="s">
        <v>186</v>
      </c>
      <c r="B386" s="63">
        <v>5700000</v>
      </c>
    </row>
    <row r="387" spans="1:2" ht="14.25">
      <c r="A387" s="25" t="s">
        <v>228</v>
      </c>
      <c r="B387" s="63">
        <v>1000000</v>
      </c>
    </row>
    <row r="388" spans="1:2" ht="14.25">
      <c r="A388" s="39" t="s">
        <v>231</v>
      </c>
      <c r="B388" s="76">
        <v>368000</v>
      </c>
    </row>
    <row r="389" spans="1:2" ht="14.25">
      <c r="A389" s="39" t="s">
        <v>239</v>
      </c>
      <c r="B389" s="76">
        <v>1500000</v>
      </c>
    </row>
    <row r="390" spans="1:2" ht="14.25">
      <c r="A390" s="25" t="s">
        <v>247</v>
      </c>
      <c r="B390" s="63">
        <v>90000</v>
      </c>
    </row>
    <row r="391" spans="1:2" ht="15" thickBot="1">
      <c r="A391" s="18" t="s">
        <v>250</v>
      </c>
      <c r="B391" s="77">
        <v>100000</v>
      </c>
    </row>
    <row r="392" spans="1:2" ht="15.75" thickBot="1">
      <c r="A392" s="68" t="s">
        <v>2</v>
      </c>
      <c r="B392" s="81">
        <f>SUM(B384:B391)</f>
        <v>9528000</v>
      </c>
    </row>
    <row r="393" spans="1:2" ht="15" thickBot="1">
      <c r="A393" s="19"/>
      <c r="B393" s="26"/>
    </row>
    <row r="394" spans="1:2" ht="15.75" thickBot="1">
      <c r="A394" s="16" t="s">
        <v>26</v>
      </c>
      <c r="B394" s="30">
        <v>2000000</v>
      </c>
    </row>
    <row r="395" spans="1:6" ht="15" thickBot="1">
      <c r="A395" s="42"/>
      <c r="B395" s="26"/>
      <c r="F395" s="11"/>
    </row>
    <row r="396" spans="1:2" ht="15" thickBot="1">
      <c r="A396" s="65" t="s">
        <v>141</v>
      </c>
      <c r="B396" s="74"/>
    </row>
    <row r="397" spans="1:2" ht="14.25">
      <c r="A397" s="24" t="s">
        <v>140</v>
      </c>
      <c r="B397" s="37">
        <f>B4</f>
        <v>37846100</v>
      </c>
    </row>
    <row r="398" spans="1:2" ht="15" thickBot="1">
      <c r="A398" s="39" t="s">
        <v>150</v>
      </c>
      <c r="B398" s="73">
        <f>SUM(B108,B394)</f>
        <v>42986000</v>
      </c>
    </row>
    <row r="399" spans="1:2" ht="15" thickBot="1">
      <c r="A399" s="82" t="s">
        <v>32</v>
      </c>
      <c r="B399" s="83">
        <f>B397-B398</f>
        <v>-5139900</v>
      </c>
    </row>
    <row r="400" spans="1:2" ht="14.25">
      <c r="A400" s="42"/>
      <c r="B400" s="26"/>
    </row>
    <row r="401" spans="1:2" ht="15" thickBot="1">
      <c r="A401" s="42"/>
      <c r="B401" s="26"/>
    </row>
    <row r="402" spans="1:2" ht="15.75" thickBot="1">
      <c r="A402" s="16" t="s">
        <v>142</v>
      </c>
      <c r="B402" s="30">
        <f>B397-B398</f>
        <v>-5139900</v>
      </c>
    </row>
    <row r="403" spans="1:2" ht="14.25">
      <c r="A403" s="42" t="s">
        <v>217</v>
      </c>
      <c r="B403" s="26"/>
    </row>
    <row r="404" spans="1:2" ht="14.25">
      <c r="A404" s="42" t="s">
        <v>158</v>
      </c>
      <c r="B404" s="26"/>
    </row>
    <row r="405" spans="1:2" ht="14.25">
      <c r="A405" s="84" t="s">
        <v>245</v>
      </c>
      <c r="B405" s="26"/>
    </row>
    <row r="406" spans="1:2" ht="15" thickBot="1">
      <c r="A406" s="26"/>
      <c r="B406" s="26"/>
    </row>
    <row r="407" spans="1:2" ht="15">
      <c r="A407" s="85" t="s">
        <v>237</v>
      </c>
      <c r="B407" s="86">
        <v>5621139.58</v>
      </c>
    </row>
    <row r="408" spans="1:2" ht="14.25">
      <c r="A408" s="87" t="s">
        <v>159</v>
      </c>
      <c r="B408" s="38">
        <v>128753.45</v>
      </c>
    </row>
    <row r="409" spans="1:2" ht="14.25">
      <c r="A409" s="87" t="s">
        <v>160</v>
      </c>
      <c r="B409" s="38">
        <v>131463.8</v>
      </c>
    </row>
    <row r="410" spans="1:2" ht="15" thickBot="1">
      <c r="A410" s="88" t="s">
        <v>238</v>
      </c>
      <c r="B410" s="41">
        <v>316985.63</v>
      </c>
    </row>
    <row r="411" spans="1:2" ht="14.25">
      <c r="A411" s="28"/>
      <c r="B411" s="28"/>
    </row>
    <row r="412" spans="1:2" ht="14.25">
      <c r="A412" s="28"/>
      <c r="B412" s="28"/>
    </row>
    <row r="413" spans="1:2" ht="14.25">
      <c r="A413" s="26"/>
      <c r="B413" s="26"/>
    </row>
    <row r="414" spans="1:2" ht="14.25">
      <c r="A414" s="26" t="s">
        <v>232</v>
      </c>
      <c r="B414" s="26"/>
    </row>
    <row r="415" spans="1:2" ht="14.25">
      <c r="A415" s="26" t="s">
        <v>233</v>
      </c>
      <c r="B415" s="26"/>
    </row>
    <row r="416" spans="1:2" ht="14.25">
      <c r="A416" s="26"/>
      <c r="B416" s="26"/>
    </row>
    <row r="417" spans="1:2" ht="14.25">
      <c r="A417" s="26" t="s">
        <v>234</v>
      </c>
      <c r="B417" s="26"/>
    </row>
    <row r="418" spans="1:2" ht="14.25">
      <c r="A418" s="26" t="s">
        <v>255</v>
      </c>
      <c r="B418" s="26"/>
    </row>
    <row r="419" spans="1:2" ht="14.25">
      <c r="A419" s="89"/>
      <c r="B419" s="26"/>
    </row>
    <row r="420" spans="1:2" ht="14.25">
      <c r="A420" s="89"/>
      <c r="B420" s="26"/>
    </row>
    <row r="421" spans="1:2" ht="14.25">
      <c r="A421" s="26"/>
      <c r="B421" s="26"/>
    </row>
    <row r="422" spans="1:2" ht="15.75" thickBot="1">
      <c r="A422" s="71" t="s">
        <v>235</v>
      </c>
      <c r="B422" s="26"/>
    </row>
    <row r="423" spans="1:2" ht="15.75" thickBot="1">
      <c r="A423" s="72" t="s">
        <v>151</v>
      </c>
      <c r="B423" s="72" t="s">
        <v>227</v>
      </c>
    </row>
    <row r="424" spans="1:2" ht="15.75" thickBot="1">
      <c r="A424" s="90" t="s">
        <v>152</v>
      </c>
      <c r="B424" s="72"/>
    </row>
    <row r="425" spans="1:2" ht="14.25">
      <c r="A425" s="91" t="s">
        <v>88</v>
      </c>
      <c r="B425" s="92">
        <v>795000</v>
      </c>
    </row>
    <row r="426" spans="1:2" ht="14.25">
      <c r="A426" s="93" t="s">
        <v>84</v>
      </c>
      <c r="B426" s="94">
        <v>255000</v>
      </c>
    </row>
    <row r="427" spans="1:2" ht="14.25">
      <c r="A427" s="93" t="s">
        <v>154</v>
      </c>
      <c r="B427" s="95">
        <v>32000</v>
      </c>
    </row>
    <row r="428" spans="1:2" ht="14.25">
      <c r="A428" s="93" t="s">
        <v>75</v>
      </c>
      <c r="B428" s="94">
        <v>105000</v>
      </c>
    </row>
    <row r="429" spans="1:2" ht="14.25">
      <c r="A429" s="93" t="s">
        <v>77</v>
      </c>
      <c r="B429" s="94">
        <v>14000</v>
      </c>
    </row>
    <row r="430" spans="1:2" ht="14.25">
      <c r="A430" s="93" t="s">
        <v>122</v>
      </c>
      <c r="B430" s="94">
        <v>68000</v>
      </c>
    </row>
    <row r="431" spans="1:2" ht="14.25">
      <c r="A431" s="93" t="s">
        <v>74</v>
      </c>
      <c r="B431" s="94">
        <v>100000</v>
      </c>
    </row>
    <row r="432" spans="1:2" ht="14.25">
      <c r="A432" s="93" t="s">
        <v>153</v>
      </c>
      <c r="B432" s="94">
        <v>10000</v>
      </c>
    </row>
    <row r="433" spans="1:2" ht="14.25">
      <c r="A433" s="93" t="s">
        <v>124</v>
      </c>
      <c r="B433" s="94">
        <v>20000</v>
      </c>
    </row>
    <row r="434" spans="1:2" ht="14.25">
      <c r="A434" s="93" t="s">
        <v>155</v>
      </c>
      <c r="B434" s="94">
        <v>264000</v>
      </c>
    </row>
    <row r="435" spans="1:2" ht="14.25">
      <c r="A435" s="93" t="s">
        <v>163</v>
      </c>
      <c r="B435" s="94">
        <v>150000</v>
      </c>
    </row>
    <row r="436" spans="1:2" ht="14.25">
      <c r="A436" s="93" t="s">
        <v>70</v>
      </c>
      <c r="B436" s="94">
        <v>95000</v>
      </c>
    </row>
    <row r="437" spans="1:2" ht="14.25">
      <c r="A437" s="93" t="s">
        <v>224</v>
      </c>
      <c r="B437" s="94">
        <v>10000</v>
      </c>
    </row>
    <row r="438" spans="1:2" ht="14.25">
      <c r="A438" s="93" t="s">
        <v>156</v>
      </c>
      <c r="B438" s="94">
        <v>10000</v>
      </c>
    </row>
    <row r="439" spans="1:2" ht="15" thickBot="1">
      <c r="A439" s="96" t="s">
        <v>214</v>
      </c>
      <c r="B439" s="97">
        <v>10000</v>
      </c>
    </row>
    <row r="440" spans="1:2" ht="15.75" thickBot="1">
      <c r="A440" s="98" t="s">
        <v>157</v>
      </c>
      <c r="B440" s="9">
        <f>SUM(B425:B439)</f>
        <v>1938000</v>
      </c>
    </row>
    <row r="441" spans="1:2" ht="15" thickBot="1">
      <c r="A441" s="26"/>
      <c r="B441" s="20"/>
    </row>
    <row r="442" spans="1:2" ht="15" thickBot="1">
      <c r="A442" s="99" t="s">
        <v>128</v>
      </c>
      <c r="B442" s="30"/>
    </row>
    <row r="443" spans="1:2" ht="14.25">
      <c r="A443" s="100" t="s">
        <v>118</v>
      </c>
      <c r="B443" s="92">
        <v>260000</v>
      </c>
    </row>
    <row r="444" spans="1:2" ht="14.25">
      <c r="A444" s="101" t="s">
        <v>84</v>
      </c>
      <c r="B444" s="94">
        <v>30000</v>
      </c>
    </row>
    <row r="445" spans="1:2" s="4" customFormat="1" ht="14.25">
      <c r="A445" s="101" t="s">
        <v>125</v>
      </c>
      <c r="B445" s="94">
        <v>80000</v>
      </c>
    </row>
    <row r="446" spans="1:2" ht="14.25">
      <c r="A446" s="101" t="s">
        <v>70</v>
      </c>
      <c r="B446" s="94">
        <v>9000</v>
      </c>
    </row>
    <row r="447" spans="1:2" ht="14.25">
      <c r="A447" s="101" t="s">
        <v>75</v>
      </c>
      <c r="B447" s="94">
        <v>1000</v>
      </c>
    </row>
    <row r="448" spans="1:2" ht="14.25">
      <c r="A448" s="101" t="s">
        <v>77</v>
      </c>
      <c r="B448" s="94">
        <v>1000</v>
      </c>
    </row>
    <row r="449" spans="1:2" ht="14.25">
      <c r="A449" s="101" t="s">
        <v>124</v>
      </c>
      <c r="B449" s="94">
        <v>7000</v>
      </c>
    </row>
    <row r="450" spans="1:2" ht="14.25">
      <c r="A450" s="101" t="s">
        <v>72</v>
      </c>
      <c r="B450" s="94">
        <v>16000</v>
      </c>
    </row>
    <row r="451" spans="1:2" ht="15" thickBot="1">
      <c r="A451" s="102" t="s">
        <v>122</v>
      </c>
      <c r="B451" s="103">
        <v>9000</v>
      </c>
    </row>
    <row r="452" spans="1:2" ht="15.75" thickBot="1">
      <c r="A452" s="54" t="s">
        <v>2</v>
      </c>
      <c r="B452" s="9">
        <f>SUM(B443:B451)</f>
        <v>413000</v>
      </c>
    </row>
    <row r="453" spans="1:2" ht="15" thickBot="1">
      <c r="A453" s="55"/>
      <c r="B453" s="26"/>
    </row>
    <row r="454" spans="1:2" ht="15" thickBot="1">
      <c r="A454" s="58" t="s">
        <v>129</v>
      </c>
      <c r="B454" s="136"/>
    </row>
    <row r="455" spans="1:2" ht="14.25">
      <c r="A455" s="60" t="s">
        <v>118</v>
      </c>
      <c r="B455" s="137">
        <v>78000</v>
      </c>
    </row>
    <row r="456" spans="1:2" ht="14.25">
      <c r="A456" s="61" t="s">
        <v>84</v>
      </c>
      <c r="B456" s="105">
        <v>80000</v>
      </c>
    </row>
    <row r="457" spans="1:2" ht="14.25">
      <c r="A457" s="61" t="s">
        <v>119</v>
      </c>
      <c r="B457" s="105">
        <v>86000</v>
      </c>
    </row>
    <row r="458" spans="1:2" ht="14.25">
      <c r="A458" s="61" t="s">
        <v>120</v>
      </c>
      <c r="B458" s="105">
        <v>10000</v>
      </c>
    </row>
    <row r="459" spans="1:2" s="4" customFormat="1" ht="14.25">
      <c r="A459" s="61" t="s">
        <v>72</v>
      </c>
      <c r="B459" s="105">
        <v>4000</v>
      </c>
    </row>
    <row r="460" spans="1:2" ht="14.25">
      <c r="A460" s="61" t="s">
        <v>187</v>
      </c>
      <c r="B460" s="105">
        <v>10000</v>
      </c>
    </row>
    <row r="461" spans="1:2" ht="14.25">
      <c r="A461" s="61" t="s">
        <v>70</v>
      </c>
      <c r="B461" s="140">
        <v>4000</v>
      </c>
    </row>
    <row r="462" spans="1:2" ht="14.25">
      <c r="A462" s="61" t="s">
        <v>121</v>
      </c>
      <c r="B462" s="139">
        <v>15000</v>
      </c>
    </row>
    <row r="463" spans="1:2" ht="14.25">
      <c r="A463" s="61" t="s">
        <v>122</v>
      </c>
      <c r="B463" s="105">
        <v>15000</v>
      </c>
    </row>
    <row r="464" spans="1:2" ht="15" thickBot="1">
      <c r="A464" s="40" t="s">
        <v>123</v>
      </c>
      <c r="B464" s="138">
        <v>1000</v>
      </c>
    </row>
    <row r="465" spans="1:2" ht="15.75" thickBot="1">
      <c r="A465" s="54" t="s">
        <v>2</v>
      </c>
      <c r="B465" s="107">
        <f>SUM(B455:B464)</f>
        <v>303000</v>
      </c>
    </row>
    <row r="466" spans="1:2" ht="15" thickBot="1">
      <c r="A466" s="26"/>
      <c r="B466" s="26"/>
    </row>
    <row r="467" spans="1:2" ht="15.75" thickBot="1">
      <c r="A467" s="99" t="s">
        <v>126</v>
      </c>
      <c r="B467" s="9">
        <f>SUM(B440,B452,B465)</f>
        <v>2654000</v>
      </c>
    </row>
    <row r="468" spans="1:2" ht="15.75" thickBot="1">
      <c r="A468" s="57"/>
      <c r="B468" s="26"/>
    </row>
    <row r="469" spans="1:2" ht="15" thickBot="1">
      <c r="A469" s="99" t="s">
        <v>130</v>
      </c>
      <c r="B469" s="44"/>
    </row>
    <row r="470" spans="1:2" ht="14.25">
      <c r="A470" s="60" t="s">
        <v>164</v>
      </c>
      <c r="B470" s="66">
        <v>115000</v>
      </c>
    </row>
    <row r="471" spans="1:2" ht="14.25">
      <c r="A471" s="61" t="s">
        <v>134</v>
      </c>
      <c r="B471" s="64">
        <v>90000</v>
      </c>
    </row>
    <row r="472" spans="1:2" ht="14.25">
      <c r="A472" s="61" t="s">
        <v>135</v>
      </c>
      <c r="B472" s="64">
        <v>210000</v>
      </c>
    </row>
    <row r="473" spans="1:2" s="4" customFormat="1" ht="14.25">
      <c r="A473" s="61" t="s">
        <v>136</v>
      </c>
      <c r="B473" s="64">
        <v>156000</v>
      </c>
    </row>
    <row r="474" spans="1:2" ht="14.25">
      <c r="A474" s="61" t="s">
        <v>137</v>
      </c>
      <c r="B474" s="64">
        <v>75000</v>
      </c>
    </row>
    <row r="475" spans="1:2" ht="14.25">
      <c r="A475" s="61" t="s">
        <v>138</v>
      </c>
      <c r="B475" s="64">
        <v>12000</v>
      </c>
    </row>
    <row r="476" spans="1:2" ht="14.25">
      <c r="A476" s="61" t="s">
        <v>165</v>
      </c>
      <c r="B476" s="64">
        <v>90000</v>
      </c>
    </row>
    <row r="477" spans="1:2" ht="12" customHeight="1" thickBot="1">
      <c r="A477" s="106" t="s">
        <v>139</v>
      </c>
      <c r="B477" s="79">
        <v>2000</v>
      </c>
    </row>
    <row r="478" spans="1:2" ht="15.75" thickBot="1">
      <c r="A478" s="54" t="s">
        <v>2</v>
      </c>
      <c r="B478" s="123">
        <f>SUM(B470:B477)</f>
        <v>750000</v>
      </c>
    </row>
    <row r="479" spans="1:2" ht="15.75" thickBot="1">
      <c r="A479" s="57"/>
      <c r="B479" s="135"/>
    </row>
    <row r="480" spans="1:2" ht="13.5" customHeight="1">
      <c r="A480" s="133" t="s">
        <v>131</v>
      </c>
      <c r="B480" s="131">
        <v>20000</v>
      </c>
    </row>
    <row r="481" spans="1:2" ht="15.75" thickBot="1">
      <c r="A481" s="134" t="s">
        <v>132</v>
      </c>
      <c r="B481" s="132">
        <v>110000</v>
      </c>
    </row>
    <row r="482" spans="1:2" ht="15" thickBot="1">
      <c r="A482" s="55"/>
      <c r="B482" s="26"/>
    </row>
    <row r="483" spans="1:2" ht="15.75" thickBot="1">
      <c r="A483" s="99" t="s">
        <v>133</v>
      </c>
      <c r="B483" s="123">
        <f>SUM(B478,B480,B481)</f>
        <v>880000</v>
      </c>
    </row>
    <row r="484" spans="1:2" ht="15" thickBot="1">
      <c r="A484" s="108"/>
      <c r="B484" s="26"/>
    </row>
    <row r="485" spans="1:2" ht="15.75" thickBot="1">
      <c r="A485" s="54" t="s">
        <v>179</v>
      </c>
      <c r="B485" s="80">
        <f>B467-B483</f>
        <v>1774000</v>
      </c>
    </row>
    <row r="486" spans="1:2" ht="14.25">
      <c r="A486" s="26"/>
      <c r="B486" s="26"/>
    </row>
    <row r="487" spans="1:2" ht="14.25">
      <c r="A487" s="26"/>
      <c r="B487" s="26"/>
    </row>
    <row r="488" spans="1:2" ht="14.25">
      <c r="A488" s="26"/>
      <c r="B488" s="26"/>
    </row>
    <row r="489" spans="1:2" ht="14.25">
      <c r="A489" s="26"/>
      <c r="B489" s="26"/>
    </row>
    <row r="490" spans="1:2" ht="14.25">
      <c r="A490" s="26"/>
      <c r="B490" s="26"/>
    </row>
    <row r="491" spans="1:2" ht="15" thickBot="1">
      <c r="A491" s="26"/>
      <c r="B491" s="26"/>
    </row>
    <row r="492" spans="1:2" ht="15.75" thickBot="1">
      <c r="A492" s="98" t="s">
        <v>170</v>
      </c>
      <c r="B492" s="74"/>
    </row>
    <row r="493" spans="1:2" ht="15" thickBot="1">
      <c r="A493" s="28"/>
      <c r="B493" s="26"/>
    </row>
    <row r="494" spans="1:2" ht="15.75" thickBot="1">
      <c r="A494" s="109" t="s">
        <v>152</v>
      </c>
      <c r="B494" s="59"/>
    </row>
    <row r="495" spans="1:2" ht="14.25">
      <c r="A495" s="85" t="s">
        <v>172</v>
      </c>
      <c r="B495" s="69">
        <v>1514000</v>
      </c>
    </row>
    <row r="496" spans="1:2" ht="14.25">
      <c r="A496" s="87" t="s">
        <v>201</v>
      </c>
      <c r="B496" s="63">
        <v>60000</v>
      </c>
    </row>
    <row r="497" spans="1:2" ht="14.25">
      <c r="A497" s="87" t="s">
        <v>124</v>
      </c>
      <c r="B497" s="63">
        <v>80000</v>
      </c>
    </row>
    <row r="498" spans="1:2" ht="14.25">
      <c r="A498" s="87" t="s">
        <v>84</v>
      </c>
      <c r="B498" s="63">
        <v>600000</v>
      </c>
    </row>
    <row r="499" spans="1:2" ht="14.25">
      <c r="A499" s="87" t="s">
        <v>215</v>
      </c>
      <c r="B499" s="63">
        <v>120000</v>
      </c>
    </row>
    <row r="500" spans="1:2" ht="14.25">
      <c r="A500" s="87" t="s">
        <v>70</v>
      </c>
      <c r="B500" s="63">
        <v>50000</v>
      </c>
    </row>
    <row r="501" spans="1:2" ht="14.25">
      <c r="A501" s="87" t="s">
        <v>86</v>
      </c>
      <c r="B501" s="63">
        <v>35000</v>
      </c>
    </row>
    <row r="502" spans="1:2" ht="14.25">
      <c r="A502" s="87" t="s">
        <v>79</v>
      </c>
      <c r="B502" s="63">
        <v>20000</v>
      </c>
    </row>
    <row r="503" spans="1:2" ht="14.25">
      <c r="A503" s="87" t="s">
        <v>75</v>
      </c>
      <c r="B503" s="63">
        <v>200000</v>
      </c>
    </row>
    <row r="504" spans="1:2" ht="15" thickBot="1">
      <c r="A504" s="88" t="s">
        <v>226</v>
      </c>
      <c r="B504" s="77">
        <v>19000</v>
      </c>
    </row>
    <row r="505" spans="1:2" ht="15.75" thickBot="1">
      <c r="A505" s="110" t="s">
        <v>157</v>
      </c>
      <c r="B505" s="70">
        <f>SUM(B495:B504)</f>
        <v>2698000</v>
      </c>
    </row>
    <row r="506" spans="1:2" ht="15" thickBot="1">
      <c r="A506" s="26"/>
      <c r="B506" s="22"/>
    </row>
    <row r="507" spans="1:2" ht="15.75" thickBot="1">
      <c r="A507" s="98" t="s">
        <v>171</v>
      </c>
      <c r="B507" s="128"/>
    </row>
    <row r="508" spans="1:2" ht="14.25">
      <c r="A508" s="85" t="s">
        <v>172</v>
      </c>
      <c r="B508" s="37">
        <v>20000</v>
      </c>
    </row>
    <row r="509" spans="1:2" ht="14.25">
      <c r="A509" s="87" t="s">
        <v>173</v>
      </c>
      <c r="B509" s="38">
        <v>180000</v>
      </c>
    </row>
    <row r="510" spans="1:2" ht="14.25">
      <c r="A510" s="87" t="s">
        <v>122</v>
      </c>
      <c r="B510" s="38">
        <v>30000</v>
      </c>
    </row>
    <row r="511" spans="1:2" ht="14.25">
      <c r="A511" s="87" t="s">
        <v>75</v>
      </c>
      <c r="B511" s="38">
        <v>40000</v>
      </c>
    </row>
    <row r="512" spans="1:2" ht="14.25">
      <c r="A512" s="87" t="s">
        <v>79</v>
      </c>
      <c r="B512" s="38">
        <v>5000</v>
      </c>
    </row>
    <row r="513" spans="1:2" ht="14.25">
      <c r="A513" s="111" t="s">
        <v>70</v>
      </c>
      <c r="B513" s="73">
        <v>20000</v>
      </c>
    </row>
    <row r="514" spans="1:2" ht="14.25">
      <c r="A514" s="87" t="s">
        <v>86</v>
      </c>
      <c r="B514" s="38">
        <v>3000</v>
      </c>
    </row>
    <row r="515" spans="1:2" ht="15.75" thickBot="1">
      <c r="A515" s="112" t="s">
        <v>2</v>
      </c>
      <c r="B515" s="81">
        <f>SUM(B508:B514)</f>
        <v>298000</v>
      </c>
    </row>
    <row r="516" spans="1:2" ht="15" thickBot="1">
      <c r="A516" s="26"/>
      <c r="B516" s="22"/>
    </row>
    <row r="517" spans="1:2" ht="15.75" thickBot="1">
      <c r="A517" s="113" t="s">
        <v>10</v>
      </c>
      <c r="B517" s="142"/>
    </row>
    <row r="518" spans="1:2" ht="14.25">
      <c r="A518" s="114" t="s">
        <v>88</v>
      </c>
      <c r="B518" s="38">
        <v>120000</v>
      </c>
    </row>
    <row r="519" spans="1:2" ht="14.25">
      <c r="A519" s="87" t="s">
        <v>89</v>
      </c>
      <c r="B519" s="38">
        <v>30000</v>
      </c>
    </row>
    <row r="520" spans="1:2" ht="14.25">
      <c r="A520" s="87" t="s">
        <v>174</v>
      </c>
      <c r="B520" s="38">
        <v>1000</v>
      </c>
    </row>
    <row r="521" spans="1:2" s="4" customFormat="1" ht="14.25">
      <c r="A521" s="87" t="s">
        <v>70</v>
      </c>
      <c r="B521" s="38">
        <v>30000</v>
      </c>
    </row>
    <row r="522" spans="1:2" ht="14.25">
      <c r="A522" s="87" t="s">
        <v>92</v>
      </c>
      <c r="B522" s="38">
        <v>100000</v>
      </c>
    </row>
    <row r="523" spans="1:2" s="4" customFormat="1" ht="14.25">
      <c r="A523" s="87" t="s">
        <v>175</v>
      </c>
      <c r="B523" s="38">
        <v>35000</v>
      </c>
    </row>
    <row r="524" spans="1:2" ht="14.25">
      <c r="A524" s="87" t="s">
        <v>244</v>
      </c>
      <c r="B524" s="38">
        <v>70000</v>
      </c>
    </row>
    <row r="525" spans="1:2" s="3" customFormat="1" ht="15" thickBot="1">
      <c r="A525" s="87" t="s">
        <v>79</v>
      </c>
      <c r="B525" s="38">
        <v>1000</v>
      </c>
    </row>
    <row r="526" spans="1:2" ht="15.75" thickBot="1">
      <c r="A526" s="98" t="s">
        <v>2</v>
      </c>
      <c r="B526" s="80">
        <f>SUM(B518:B525)</f>
        <v>387000</v>
      </c>
    </row>
    <row r="527" spans="1:2" ht="15.75" thickBot="1">
      <c r="A527" s="115"/>
      <c r="B527" s="22"/>
    </row>
    <row r="528" spans="1:2" ht="15.75" thickBot="1">
      <c r="A528" s="116" t="s">
        <v>126</v>
      </c>
      <c r="B528" s="80">
        <f>SUM(B505,B515,B526)</f>
        <v>3383000</v>
      </c>
    </row>
    <row r="529" spans="1:2" ht="15" thickBot="1">
      <c r="A529" s="26"/>
      <c r="B529" s="26"/>
    </row>
    <row r="530" spans="1:2" ht="14.25">
      <c r="A530" s="117" t="s">
        <v>169</v>
      </c>
      <c r="B530" s="104"/>
    </row>
    <row r="531" spans="1:2" ht="15.75" thickBot="1">
      <c r="A531" s="88" t="s">
        <v>177</v>
      </c>
      <c r="B531" s="132">
        <v>330000</v>
      </c>
    </row>
    <row r="532" spans="1:2" ht="15" thickBot="1">
      <c r="A532" s="28"/>
      <c r="B532" s="26"/>
    </row>
    <row r="533" spans="1:2" ht="15.75" thickBot="1">
      <c r="A533" s="116" t="s">
        <v>176</v>
      </c>
      <c r="B533" s="80">
        <v>900000</v>
      </c>
    </row>
    <row r="534" spans="1:2" ht="15" thickBot="1">
      <c r="A534" s="118"/>
      <c r="B534" s="26"/>
    </row>
    <row r="535" spans="1:2" ht="15.75" thickBot="1">
      <c r="A535" s="116" t="s">
        <v>178</v>
      </c>
      <c r="B535" s="80">
        <v>250000</v>
      </c>
    </row>
    <row r="536" spans="1:2" ht="15" thickBot="1">
      <c r="A536" s="118"/>
      <c r="B536" s="26"/>
    </row>
    <row r="537" spans="1:2" ht="15.75" thickBot="1">
      <c r="A537" s="116" t="s">
        <v>216</v>
      </c>
      <c r="B537" s="80">
        <v>80000</v>
      </c>
    </row>
    <row r="538" spans="1:2" ht="15" thickBot="1">
      <c r="A538" s="118"/>
      <c r="B538" s="26"/>
    </row>
    <row r="539" spans="1:2" ht="15.75" thickBot="1">
      <c r="A539" s="116" t="s">
        <v>133</v>
      </c>
      <c r="B539" s="80">
        <f>SUM(B531,B533,B535,B537)</f>
        <v>1560000</v>
      </c>
    </row>
    <row r="540" spans="1:2" ht="15" thickBot="1">
      <c r="A540" s="26"/>
      <c r="B540" s="26"/>
    </row>
    <row r="541" spans="1:2" ht="15.75" thickBot="1">
      <c r="A541" s="98" t="s">
        <v>180</v>
      </c>
      <c r="B541" s="80">
        <f>B528-B539</f>
        <v>1823000</v>
      </c>
    </row>
    <row r="542" spans="1:2" ht="14.25">
      <c r="A542" s="26"/>
      <c r="B542" s="26"/>
    </row>
    <row r="543" spans="1:2" ht="14.25">
      <c r="A543" s="26"/>
      <c r="B543" s="26"/>
    </row>
    <row r="544" spans="1:2" ht="14.25">
      <c r="A544" s="26" t="s">
        <v>251</v>
      </c>
      <c r="B544" s="26"/>
    </row>
    <row r="545" spans="1:2" ht="14.25">
      <c r="A545" s="26" t="s">
        <v>252</v>
      </c>
      <c r="B545" s="26"/>
    </row>
    <row r="546" spans="1:2" s="4" customFormat="1" ht="14.25">
      <c r="A546" s="26"/>
      <c r="B546" s="26"/>
    </row>
    <row r="547" spans="1:2" ht="14.25">
      <c r="A547" s="26" t="s">
        <v>253</v>
      </c>
      <c r="B547" s="26"/>
    </row>
    <row r="548" spans="1:2" ht="14.25">
      <c r="A548" s="26" t="s">
        <v>254</v>
      </c>
      <c r="B548" s="26"/>
    </row>
    <row r="549" spans="1:2" ht="14.25">
      <c r="A549" s="26"/>
      <c r="B549" s="26"/>
    </row>
    <row r="550" spans="1:2" ht="14.25">
      <c r="A550" s="26"/>
      <c r="B550" s="26"/>
    </row>
    <row r="551" spans="1:2" ht="14.25">
      <c r="A551" s="26"/>
      <c r="B551" s="26"/>
    </row>
    <row r="555" ht="12.75">
      <c r="B555" s="5"/>
    </row>
    <row r="556" spans="1:2" ht="12.75">
      <c r="A556" s="13"/>
      <c r="B556" s="12"/>
    </row>
    <row r="557" spans="1:2" ht="12.75">
      <c r="A557" s="13"/>
      <c r="B557" s="12"/>
    </row>
    <row r="558" spans="1:2" ht="12.75">
      <c r="A558" s="13"/>
      <c r="B558" s="5"/>
    </row>
    <row r="559" spans="1:2" ht="12.75">
      <c r="A559" s="13"/>
      <c r="B559" s="5"/>
    </row>
    <row r="560" spans="1:2" ht="12.75">
      <c r="A560" s="13"/>
      <c r="B560" s="5"/>
    </row>
    <row r="561" spans="1:2" ht="12.75">
      <c r="A561" s="13"/>
      <c r="B561" s="5"/>
    </row>
    <row r="562" spans="1:2" ht="12.75">
      <c r="A562" s="13"/>
      <c r="B562" s="5"/>
    </row>
    <row r="563" spans="1:2" ht="12.75">
      <c r="A563" s="13"/>
      <c r="B563" s="5"/>
    </row>
    <row r="564" spans="1:2" ht="12.75">
      <c r="A564" s="13"/>
      <c r="B564" s="5"/>
    </row>
    <row r="596" ht="12.75">
      <c r="B596" s="4"/>
    </row>
    <row r="597" ht="12.75">
      <c r="B597" s="4"/>
    </row>
    <row r="598" ht="12.75">
      <c r="B598" s="4"/>
    </row>
    <row r="599" ht="12.75">
      <c r="B599" s="3"/>
    </row>
    <row r="600" ht="12.75">
      <c r="B600" s="4"/>
    </row>
    <row r="615" ht="12.75">
      <c r="B615" s="4"/>
    </row>
    <row r="619" spans="1:2" s="4" customFormat="1" ht="12.75">
      <c r="A619" s="1"/>
      <c r="B619" s="1"/>
    </row>
    <row r="620" spans="1:2" s="4" customFormat="1" ht="12.75">
      <c r="A620" s="1"/>
      <c r="B620" s="1"/>
    </row>
    <row r="621" spans="1:2" s="4" customFormat="1" ht="12.75">
      <c r="A621" s="1"/>
      <c r="B621" s="1"/>
    </row>
    <row r="622" spans="1:2" s="3" customFormat="1" ht="12.75">
      <c r="A622" s="1"/>
      <c r="B622" s="1"/>
    </row>
    <row r="623" spans="1:2" s="4" customFormat="1" ht="12.75">
      <c r="A623" s="1"/>
      <c r="B623" s="1"/>
    </row>
    <row r="638" spans="1:2" s="4" customFormat="1" ht="12.75">
      <c r="A638" s="1"/>
      <c r="B638" s="1"/>
    </row>
  </sheetData>
  <sheetProtection/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79" r:id="rId1"/>
  <headerFooter alignWithMargins="0">
    <oddFooter>&amp;LMěsto Zdice&amp;CStránka &amp;P&amp;R3.3.2010</oddFooter>
  </headerFooter>
  <rowBreaks count="10" manualBreakCount="10">
    <brk id="3" max="255" man="1"/>
    <brk id="56" max="1" man="1"/>
    <brk id="107" max="255" man="1"/>
    <brk id="168" max="255" man="1"/>
    <brk id="209" max="255" man="1"/>
    <brk id="259" max="255" man="1"/>
    <brk id="325" max="255" man="1"/>
    <brk id="381" max="255" man="1"/>
    <brk id="419" max="8" man="1"/>
    <brk id="4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Zdice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Zdice</dc:creator>
  <cp:keywords/>
  <dc:description/>
  <cp:lastModifiedBy>home</cp:lastModifiedBy>
  <cp:lastPrinted>2010-04-26T07:38:42Z</cp:lastPrinted>
  <dcterms:created xsi:type="dcterms:W3CDTF">2003-11-10T09:48:14Z</dcterms:created>
  <dcterms:modified xsi:type="dcterms:W3CDTF">2011-05-18T10:41:29Z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-894818447</vt:i4>
  </property>
  <property fmtid="{D5CDD505-2E9C-101B-9397-08002B2CF9AE}" pid="3" name="_EmailSubject">
    <vt:lpwstr>Ošklivý rozpočet určený ke grafické úpravě</vt:lpwstr>
  </property>
  <property fmtid="{D5CDD505-2E9C-101B-9397-08002B2CF9AE}" pid="4" name="_AuthorEmail">
    <vt:lpwstr>rozpocet@mesto-zdice.cz</vt:lpwstr>
  </property>
  <property fmtid="{D5CDD505-2E9C-101B-9397-08002B2CF9AE}" pid="5" name="_AuthorEmailDisplayName">
    <vt:lpwstr>Petra Miláčková</vt:lpwstr>
  </property>
  <property fmtid="{D5CDD505-2E9C-101B-9397-08002B2CF9AE}" pid="6" name="_ReviewingToolsShownOnce">
    <vt:lpwstr/>
  </property>
</Properties>
</file>