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65" windowWidth="8460" windowHeight="6030" activeTab="0"/>
  </bookViews>
  <sheets>
    <sheet name="Rozpočet 2006" sheetId="1" r:id="rId1"/>
    <sheet name="Graf P a V včetně plnění a čerp" sheetId="2" r:id="rId2"/>
    <sheet name="Graf příjmů a výdajů" sheetId="3" r:id="rId3"/>
    <sheet name="Graf plnění a čerpání rozpočtu" sheetId="4" r:id="rId4"/>
  </sheets>
  <definedNames/>
  <calcPr fullCalcOnLoad="1"/>
</workbook>
</file>

<file path=xl/sharedStrings.xml><?xml version="1.0" encoding="utf-8"?>
<sst xmlns="http://schemas.openxmlformats.org/spreadsheetml/2006/main" count="392" uniqueCount="256">
  <si>
    <t>Daň z přidané hodnoty</t>
  </si>
  <si>
    <t>Městská policie</t>
  </si>
  <si>
    <t>Celkem</t>
  </si>
  <si>
    <t>Hřbitov</t>
  </si>
  <si>
    <t>Ostatní nedaňové příjmy</t>
  </si>
  <si>
    <t>Mateřská škola - Žižkova ul. (včetně výdejny)</t>
  </si>
  <si>
    <t>Mateřská škola - Zahradní ul.</t>
  </si>
  <si>
    <t>Základní škola</t>
  </si>
  <si>
    <t>Sociální zabezpečení</t>
  </si>
  <si>
    <t>Vnitřní správa</t>
  </si>
  <si>
    <t>SPOZ</t>
  </si>
  <si>
    <t>Kronika</t>
  </si>
  <si>
    <t>Koupaliště</t>
  </si>
  <si>
    <t>Veřejné osvětlení</t>
  </si>
  <si>
    <t>Veřejná zeleň</t>
  </si>
  <si>
    <t>Domov důchodců</t>
  </si>
  <si>
    <t>Odpady</t>
  </si>
  <si>
    <t>Komunikace</t>
  </si>
  <si>
    <t>Zastupitelé</t>
  </si>
  <si>
    <t>Daň z příjmů právnických osob</t>
  </si>
  <si>
    <t>Daň z nemovitostí</t>
  </si>
  <si>
    <t>Úroky</t>
  </si>
  <si>
    <t>Kasárna</t>
  </si>
  <si>
    <t>Lesní hospodářství</t>
  </si>
  <si>
    <t>Kanalizace</t>
  </si>
  <si>
    <t>Kašna</t>
  </si>
  <si>
    <t>Financování</t>
  </si>
  <si>
    <t>Investice</t>
  </si>
  <si>
    <t>Příspěvky na fasády v centru města</t>
  </si>
  <si>
    <t>Celkem výdaje</t>
  </si>
  <si>
    <t>tento úbytek bude financován zůstatkem na účtech</t>
  </si>
  <si>
    <t>Rezerva</t>
  </si>
  <si>
    <t>Rozpočet</t>
  </si>
  <si>
    <t>Příspěvek TJ Loko Zdice</t>
  </si>
  <si>
    <t>Město Zdice</t>
  </si>
  <si>
    <t>starosta města</t>
  </si>
  <si>
    <t>Hřiště</t>
  </si>
  <si>
    <t>Granty</t>
  </si>
  <si>
    <t>Rozpočet celkem</t>
  </si>
  <si>
    <t>Veterinární péče, strava, sáčky na exkrementy</t>
  </si>
  <si>
    <t>Saldo příjmů a výdajů (příjmy - výdaje)</t>
  </si>
  <si>
    <t>Lesy</t>
  </si>
  <si>
    <t>(tj.příjmy - výdaje - splátky půjček)</t>
  </si>
  <si>
    <t>Propagace města</t>
  </si>
  <si>
    <t>Infokanál</t>
  </si>
  <si>
    <t>Kamerový systém</t>
  </si>
  <si>
    <t>Neinvestiční dotace ze státního rozpočtu</t>
  </si>
  <si>
    <t>&gt; školství</t>
  </si>
  <si>
    <t>&gt; státní správa</t>
  </si>
  <si>
    <t>Neinvestiční dotace od obcí</t>
  </si>
  <si>
    <t>&gt; ze závislé činnosti</t>
  </si>
  <si>
    <t>Daň z příjmů fyzických osob</t>
  </si>
  <si>
    <t>&gt; ze samostatné výdělečné činnosti</t>
  </si>
  <si>
    <t>&gt; z kapitálových výnosů</t>
  </si>
  <si>
    <t>Daň z příjmů právnických osob za obec</t>
  </si>
  <si>
    <t>Místní poplatky</t>
  </si>
  <si>
    <t>&gt; za komunální odpad</t>
  </si>
  <si>
    <t>&gt; za psy</t>
  </si>
  <si>
    <t>&gt; za užívání veřejného prostranství</t>
  </si>
  <si>
    <t>&gt; za výherní hrací přístroje</t>
  </si>
  <si>
    <t>Odvod výtěžku z provozování loterií</t>
  </si>
  <si>
    <t>Správní poplatky</t>
  </si>
  <si>
    <t>&gt; trvalý pobyt</t>
  </si>
  <si>
    <t>&gt; ověřování</t>
  </si>
  <si>
    <t>&gt; automaty</t>
  </si>
  <si>
    <t>&gt; stavební</t>
  </si>
  <si>
    <t>&gt; sňatky</t>
  </si>
  <si>
    <t>&gt; přestupky</t>
  </si>
  <si>
    <t>Nájemné</t>
  </si>
  <si>
    <t>&gt; pozemky</t>
  </si>
  <si>
    <t>&gt; reklama</t>
  </si>
  <si>
    <t>&gt; koupaliště</t>
  </si>
  <si>
    <t>&gt; školník</t>
  </si>
  <si>
    <t>&gt; kotelna</t>
  </si>
  <si>
    <t>&gt; kasárna</t>
  </si>
  <si>
    <t>&gt; domov důchodců</t>
  </si>
  <si>
    <t>&gt; hřiště</t>
  </si>
  <si>
    <t>Koupaliště (vstupné)</t>
  </si>
  <si>
    <t>Pokuty</t>
  </si>
  <si>
    <t>&gt; Městská policie</t>
  </si>
  <si>
    <t>&gt; Přestupková komise</t>
  </si>
  <si>
    <t>Sociální péče</t>
  </si>
  <si>
    <t>Dividendy za akcie Vak, a. s., Beroun</t>
  </si>
  <si>
    <t>Dotace</t>
  </si>
  <si>
    <t>&gt; rekonstrukce hasičské zbrojnice</t>
  </si>
  <si>
    <t>Příjmy</t>
  </si>
  <si>
    <t>Částka</t>
  </si>
  <si>
    <t>Položka</t>
  </si>
  <si>
    <t>Výdaje</t>
  </si>
  <si>
    <t>&gt; údržba</t>
  </si>
  <si>
    <t>&gt; materiál</t>
  </si>
  <si>
    <t>&gt; knihy, předplatné</t>
  </si>
  <si>
    <t>&gt; telefonní poplatky, poštovné</t>
  </si>
  <si>
    <t>&gt; energie</t>
  </si>
  <si>
    <t>&gt; práce nevýrobní povahy</t>
  </si>
  <si>
    <t>&gt; dohody o provedení práce</t>
  </si>
  <si>
    <t>&gt; práce nevýrobní povahy, pojistné, údržbář</t>
  </si>
  <si>
    <t>Mateřská škola - Zahradní ul. - Školní jídelna</t>
  </si>
  <si>
    <t>&gt; práce nevýr. povahy</t>
  </si>
  <si>
    <t>&gt; služby</t>
  </si>
  <si>
    <t>&gt; kuchyňka</t>
  </si>
  <si>
    <t>&gt; internet</t>
  </si>
  <si>
    <t>&gt; pronájem haly</t>
  </si>
  <si>
    <t>&gt; ochranné pomůcky</t>
  </si>
  <si>
    <t>&gt; cestovné</t>
  </si>
  <si>
    <t>&gt; OON</t>
  </si>
  <si>
    <t>&gt; odpisy 2006</t>
  </si>
  <si>
    <t>&gt; telefony</t>
  </si>
  <si>
    <t>Školní jídelna základní školy</t>
  </si>
  <si>
    <t>&gt; služby a revize</t>
  </si>
  <si>
    <t>&gt; materiál do mycích strojů</t>
  </si>
  <si>
    <t>&gt; ostatní materiál</t>
  </si>
  <si>
    <t>&gt; energie, plyn, voda</t>
  </si>
  <si>
    <t>&gt; odpisy</t>
  </si>
  <si>
    <t>&gt; elektrická energie</t>
  </si>
  <si>
    <t>&gt; pohonné hmoty</t>
  </si>
  <si>
    <t>&gt; odměny</t>
  </si>
  <si>
    <t>&gt; platy</t>
  </si>
  <si>
    <t>&gt; sociální a zdravotní pojištění</t>
  </si>
  <si>
    <t>&gt; práce nevýrobní povahy, služby</t>
  </si>
  <si>
    <t>&gt; oděvy, obuv</t>
  </si>
  <si>
    <t>&gt; ochranné osobní pomůcky</t>
  </si>
  <si>
    <t>&gt; školení</t>
  </si>
  <si>
    <t>&gt; odborná literatura</t>
  </si>
  <si>
    <t>&gt; plyn</t>
  </si>
  <si>
    <t>&gt; voda</t>
  </si>
  <si>
    <t>&gt; jednorázové dávky</t>
  </si>
  <si>
    <t>&gt; věcné dary</t>
  </si>
  <si>
    <t>&gt; ostatní</t>
  </si>
  <si>
    <t>Geometrické plány, zaměření, výpisy z KN</t>
  </si>
  <si>
    <t>Majetkoprávní vypořádání pozemků</t>
  </si>
  <si>
    <t>&gt; Knížkovice "Kapka"</t>
  </si>
  <si>
    <t>&gt; komunální odpad - občané, MPZ</t>
  </si>
  <si>
    <t>&gt; tříděný odpad (minus odpočet EKO KOM)</t>
  </si>
  <si>
    <t>&gt; nebezpečný odpad</t>
  </si>
  <si>
    <t>&gt; příprava sběrného dvora</t>
  </si>
  <si>
    <t>&gt; platy pracovní poměr</t>
  </si>
  <si>
    <t>&gt; dohody mimo pracovní poměr</t>
  </si>
  <si>
    <t>&gt; sociální pojištění</t>
  </si>
  <si>
    <t>&gt; zdravotní pojištění</t>
  </si>
  <si>
    <t>&gt; pojištění z odpovědnosti</t>
  </si>
  <si>
    <t>&gt; knihy a učební pomůcky</t>
  </si>
  <si>
    <t>&gt; DHDM</t>
  </si>
  <si>
    <t>&gt; pojištění</t>
  </si>
  <si>
    <t>&gt; školení a vzdělávání</t>
  </si>
  <si>
    <t>&gt; opravy a udržování</t>
  </si>
  <si>
    <t>&gt; programové vybavení</t>
  </si>
  <si>
    <t>&gt; stravování</t>
  </si>
  <si>
    <t>&gt; převod do Sociálního fondu</t>
  </si>
  <si>
    <t>&gt; dopravní obslužnost</t>
  </si>
  <si>
    <t>&gt; dopravní značení</t>
  </si>
  <si>
    <t>&gt; dohody</t>
  </si>
  <si>
    <t>&gt; reprefond</t>
  </si>
  <si>
    <t>&gt; pevná paliva</t>
  </si>
  <si>
    <t>&gt; očkování a školení</t>
  </si>
  <si>
    <t>&gt; ostatní služby</t>
  </si>
  <si>
    <t>&gt; služby, deratizace</t>
  </si>
  <si>
    <t>&gt; rekonstrukce spol. klubu a přístavba nové městské knihovny</t>
  </si>
  <si>
    <t>&gt;&gt; dotace</t>
  </si>
  <si>
    <t>&gt;&gt; vlastní zdroje</t>
  </si>
  <si>
    <t>&gt; bytové jednotky Černín č. p. 1</t>
  </si>
  <si>
    <t>&gt; chodník ke Kostalu</t>
  </si>
  <si>
    <t>&gt; kanalizace ul. Na Vyhlídce</t>
  </si>
  <si>
    <t xml:space="preserve">&gt; kanalizace ul. Erbenova </t>
  </si>
  <si>
    <t>&gt; plynofikace západní části Palackého náměstí</t>
  </si>
  <si>
    <t>&gt; skateboardové hřiště (projekt)</t>
  </si>
  <si>
    <t>&gt; protipovodňová ochrana (projekt)</t>
  </si>
  <si>
    <t>&gt; hřiště Černín</t>
  </si>
  <si>
    <t>&gt; Hrouda (propustek)</t>
  </si>
  <si>
    <t>&gt; studie II. st. ZŠ + MŠ</t>
  </si>
  <si>
    <t>&gt; veřejné osvětlení ve Vorlově ulici</t>
  </si>
  <si>
    <t>Souhrn za Mateřskou školu - Zahradní ul.</t>
  </si>
  <si>
    <t>Sbor dobrovolných hasičů Černín</t>
  </si>
  <si>
    <t>Sbor dobrovolných hasičů Zdice</t>
  </si>
  <si>
    <t>&gt; mzdy</t>
  </si>
  <si>
    <t>&gt; půjčovné za filmy</t>
  </si>
  <si>
    <t>&gt; přepravné filmů</t>
  </si>
  <si>
    <t>&gt; promítací stroje</t>
  </si>
  <si>
    <t>&gt; údržba, opravy, revize</t>
  </si>
  <si>
    <t>&gt; cestovné - p. Froněk</t>
  </si>
  <si>
    <t>&gt; stravné</t>
  </si>
  <si>
    <t>&gt; nákup knih</t>
  </si>
  <si>
    <t>Souhrn (výdaje)</t>
  </si>
  <si>
    <t>Společenský klub (výdaje)</t>
  </si>
  <si>
    <t>Městská knihovna (výdaje)</t>
  </si>
  <si>
    <t>Městské kino (výdaje)</t>
  </si>
  <si>
    <t>Společenský klub (příjmy)</t>
  </si>
  <si>
    <t>Městská knihovna (příjmy)</t>
  </si>
  <si>
    <t>Městské kino (příjmy)</t>
  </si>
  <si>
    <t>Souhrn (příjmy)</t>
  </si>
  <si>
    <t>&gt; Zdické noviny</t>
  </si>
  <si>
    <t>&gt; Taneční kurzy</t>
  </si>
  <si>
    <t>&gt; vstupné z kulturních akcí</t>
  </si>
  <si>
    <t>&gt; nájem sálu</t>
  </si>
  <si>
    <t>&gt; nájem z prodejních akcí</t>
  </si>
  <si>
    <t>&gt; šatna - tržba</t>
  </si>
  <si>
    <t>&gt; nájem kuchyně</t>
  </si>
  <si>
    <t>&gt; D. Centrum - zápisné</t>
  </si>
  <si>
    <t>&gt; ostatní příjmy - úroky</t>
  </si>
  <si>
    <t>Celkem příjmy</t>
  </si>
  <si>
    <t>Rekapitulace</t>
  </si>
  <si>
    <t>&gt; splátka jistiny úvěru ČS, a. s.</t>
  </si>
  <si>
    <t>Změna stavu krátkodobých prostředků na b. ú. (úbytek)</t>
  </si>
  <si>
    <t>Mgr. Miroslav Holotina</t>
  </si>
  <si>
    <t xml:space="preserve">&gt; DHDM, HIM </t>
  </si>
  <si>
    <t>&gt; materiál, DHDM</t>
  </si>
  <si>
    <t>&gt; materiál, pracovní oděvy</t>
  </si>
  <si>
    <t>&gt; soc. a zdrav. pojištění</t>
  </si>
  <si>
    <t>&gt; el.energie</t>
  </si>
  <si>
    <t xml:space="preserve">&gt; školení </t>
  </si>
  <si>
    <t>&gt; materiál, služby</t>
  </si>
  <si>
    <t>&gt; poštovné, kolky</t>
  </si>
  <si>
    <t>&gt; čísla popisná</t>
  </si>
  <si>
    <t>&gt; peč. služba</t>
  </si>
  <si>
    <t>Propagace města - prodej knih</t>
  </si>
  <si>
    <t>Nájemné bytový dům Černín</t>
  </si>
  <si>
    <t>Příjmy ze školného a ostatní příjmy</t>
  </si>
  <si>
    <t>&gt; telefony,KANGO, internet</t>
  </si>
  <si>
    <t>Příspěvek mladí hasiči</t>
  </si>
  <si>
    <t>Příspěvek SDH Černín</t>
  </si>
  <si>
    <t>Bankovní poplatky</t>
  </si>
  <si>
    <t>Platby daní a poplatků</t>
  </si>
  <si>
    <t>&gt; oprava Husova , Žižkova ul.</t>
  </si>
  <si>
    <t>&gt; předplatné</t>
  </si>
  <si>
    <t>&gt; fotokronika</t>
  </si>
  <si>
    <t>&gt; služební automobil</t>
  </si>
  <si>
    <t>&gt; dotace K.Ú - příprava sběrného dvora</t>
  </si>
  <si>
    <t>&gt; ostraha kasáren</t>
  </si>
  <si>
    <t>Sportovní akce města</t>
  </si>
  <si>
    <t>&gt; rekonstrukce koupaliště - vlastní zdroje</t>
  </si>
  <si>
    <t>&gt; chodník k Černínu (projekt)</t>
  </si>
  <si>
    <t>&gt; podchod k Č.D.  (projekt)</t>
  </si>
  <si>
    <t>&gt; rekonstrukce ulic</t>
  </si>
  <si>
    <t>&gt; splátka leasingu Multicar</t>
  </si>
  <si>
    <t>&gt; Spol. klub - vybavení</t>
  </si>
  <si>
    <t>Celkem výdaje, investice a rezerva</t>
  </si>
  <si>
    <t xml:space="preserve">k 31. 12. 2006, který činil Kč 7 092 764,99 a </t>
  </si>
  <si>
    <t>zůstatkem na účtu Fondu rozvoje bydlení Kč 1 056 324,74.</t>
  </si>
  <si>
    <t>Příloha k návrhu rozpočtu na rok 2007</t>
  </si>
  <si>
    <t>Společenský klub</t>
  </si>
  <si>
    <t>Výdaje:</t>
  </si>
  <si>
    <t>&gt; tel. popl., poštovné (kulturní komise)</t>
  </si>
  <si>
    <t>&gt; tel. popl, poštovné</t>
  </si>
  <si>
    <t>&gt; Zdické noviny (www stránky)</t>
  </si>
  <si>
    <t>&gt; kultura 2007</t>
  </si>
  <si>
    <t>&gt; D-centrum Zahrádka</t>
  </si>
  <si>
    <t>&gt; Letní dětský tábor</t>
  </si>
  <si>
    <t>&gt; Zdický smíšený vokální sbor</t>
  </si>
  <si>
    <t>&gt; Poncarovy Zdice</t>
  </si>
  <si>
    <t>&gt; bankovní poplatky</t>
  </si>
  <si>
    <t xml:space="preserve">Celkem </t>
  </si>
  <si>
    <t>&gt; hromosvody, osvětlení</t>
  </si>
  <si>
    <t>Rozpočet na rok 2007</t>
  </si>
  <si>
    <t>Vypracovala: Ing. Petra Miláčková, dne 6.3.2007.</t>
  </si>
  <si>
    <t>Rozpočet na rok 2007 byl schválen na 3. zasedání Zastupitelstva města ve Zdicích</t>
  </si>
  <si>
    <t>dne 5.3.2007 usnesením č.II./5.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</si>
</sst>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#,##0\ &quot;Kč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sz val="20"/>
      <name val="Arial"/>
      <family val="0"/>
    </font>
    <font>
      <b/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shrinkToFit="1"/>
      <protection locked="0"/>
    </xf>
    <xf numFmtId="44" fontId="8" fillId="2" borderId="2" xfId="18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shrinkToFit="1"/>
      <protection locked="0"/>
    </xf>
    <xf numFmtId="44" fontId="1" fillId="0" borderId="2" xfId="18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shrinkToFit="1"/>
      <protection locked="0"/>
    </xf>
    <xf numFmtId="44" fontId="0" fillId="0" borderId="4" xfId="18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shrinkToFit="1"/>
      <protection locked="0"/>
    </xf>
    <xf numFmtId="44" fontId="0" fillId="0" borderId="6" xfId="18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shrinkToFit="1"/>
      <protection locked="0"/>
    </xf>
    <xf numFmtId="44" fontId="0" fillId="0" borderId="8" xfId="1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44" fontId="0" fillId="0" borderId="0" xfId="18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4" fontId="0" fillId="0" borderId="6" xfId="18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shrinkToFit="1"/>
      <protection locked="0"/>
    </xf>
    <xf numFmtId="44" fontId="0" fillId="0" borderId="0" xfId="18" applyFont="1" applyAlignment="1" applyProtection="1">
      <alignment/>
      <protection locked="0"/>
    </xf>
    <xf numFmtId="0" fontId="5" fillId="0" borderId="1" xfId="0" applyFont="1" applyBorder="1" applyAlignment="1" applyProtection="1">
      <alignment shrinkToFit="1"/>
      <protection locked="0"/>
    </xf>
    <xf numFmtId="0" fontId="1" fillId="0" borderId="9" xfId="0" applyFont="1" applyBorder="1" applyAlignment="1" applyProtection="1">
      <alignment shrinkToFit="1"/>
      <protection locked="0"/>
    </xf>
    <xf numFmtId="44" fontId="1" fillId="0" borderId="10" xfId="18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shrinkToFit="1"/>
      <protection locked="0"/>
    </xf>
    <xf numFmtId="44" fontId="1" fillId="0" borderId="8" xfId="18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shrinkToFit="1"/>
      <protection locked="0"/>
    </xf>
    <xf numFmtId="44" fontId="0" fillId="0" borderId="4" xfId="18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shrinkToFit="1"/>
      <protection locked="0"/>
    </xf>
    <xf numFmtId="44" fontId="0" fillId="0" borderId="12" xfId="18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shrinkToFit="1"/>
      <protection locked="0"/>
    </xf>
    <xf numFmtId="44" fontId="1" fillId="0" borderId="2" xfId="18" applyFont="1" applyBorder="1" applyAlignment="1" applyProtection="1">
      <alignment/>
      <protection locked="0"/>
    </xf>
    <xf numFmtId="0" fontId="0" fillId="0" borderId="0" xfId="0" applyFont="1" applyAlignment="1" applyProtection="1">
      <alignment shrinkToFit="1"/>
      <protection locked="0"/>
    </xf>
    <xf numFmtId="44" fontId="5" fillId="0" borderId="2" xfId="18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shrinkToFit="1"/>
      <protection locked="0"/>
    </xf>
    <xf numFmtId="44" fontId="1" fillId="0" borderId="2" xfId="18" applyFont="1" applyFill="1" applyBorder="1" applyAlignment="1" applyProtection="1">
      <alignment/>
      <protection locked="0"/>
    </xf>
    <xf numFmtId="44" fontId="0" fillId="0" borderId="2" xfId="18" applyFont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shrinkToFit="1"/>
      <protection locked="0"/>
    </xf>
    <xf numFmtId="44" fontId="0" fillId="0" borderId="2" xfId="18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shrinkToFit="1"/>
      <protection locked="0"/>
    </xf>
    <xf numFmtId="44" fontId="0" fillId="0" borderId="4" xfId="18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shrinkToFit="1"/>
      <protection locked="0"/>
    </xf>
    <xf numFmtId="0" fontId="0" fillId="0" borderId="11" xfId="0" applyFont="1" applyFill="1" applyBorder="1" applyAlignment="1" applyProtection="1">
      <alignment shrinkToFit="1"/>
      <protection locked="0"/>
    </xf>
    <xf numFmtId="44" fontId="0" fillId="0" borderId="12" xfId="18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shrinkToFit="1"/>
      <protection locked="0"/>
    </xf>
    <xf numFmtId="44" fontId="0" fillId="0" borderId="0" xfId="18" applyFont="1" applyFill="1" applyAlignment="1" applyProtection="1">
      <alignment/>
      <protection locked="0"/>
    </xf>
    <xf numFmtId="44" fontId="5" fillId="0" borderId="2" xfId="18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shrinkToFit="1"/>
      <protection locked="0"/>
    </xf>
    <xf numFmtId="44" fontId="1" fillId="0" borderId="0" xfId="18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44" fontId="1" fillId="0" borderId="0" xfId="18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shrinkToFit="1"/>
      <protection locked="0"/>
    </xf>
    <xf numFmtId="44" fontId="1" fillId="0" borderId="0" xfId="18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shrinkToFit="1"/>
      <protection locked="0"/>
    </xf>
    <xf numFmtId="0" fontId="5" fillId="0" borderId="0" xfId="0" applyFont="1" applyAlignment="1" applyProtection="1">
      <alignment/>
      <protection locked="0"/>
    </xf>
    <xf numFmtId="0" fontId="1" fillId="0" borderId="13" xfId="0" applyFont="1" applyFill="1" applyBorder="1" applyAlignment="1" applyProtection="1">
      <alignment shrinkToFit="1"/>
      <protection locked="0"/>
    </xf>
    <xf numFmtId="44" fontId="1" fillId="0" borderId="14" xfId="18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shrinkToFit="1"/>
      <protection locked="0"/>
    </xf>
    <xf numFmtId="44" fontId="1" fillId="0" borderId="14" xfId="18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shrinkToFit="1"/>
      <protection locked="0"/>
    </xf>
    <xf numFmtId="44" fontId="1" fillId="0" borderId="16" xfId="18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shrinkToFit="1"/>
      <protection locked="0"/>
    </xf>
    <xf numFmtId="0" fontId="0" fillId="0" borderId="5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12" xfId="18" applyFont="1" applyFill="1" applyBorder="1" applyAlignment="1" applyProtection="1">
      <alignment/>
      <protection locked="0"/>
    </xf>
    <xf numFmtId="44" fontId="1" fillId="0" borderId="18" xfId="18" applyFont="1" applyBorder="1" applyAlignment="1" applyProtection="1">
      <alignment/>
      <protection locked="0"/>
    </xf>
    <xf numFmtId="44" fontId="0" fillId="0" borderId="19" xfId="18" applyFont="1" applyBorder="1" applyAlignment="1" applyProtection="1">
      <alignment/>
      <protection locked="0"/>
    </xf>
    <xf numFmtId="44" fontId="0" fillId="0" borderId="20" xfId="18" applyFont="1" applyBorder="1" applyAlignment="1" applyProtection="1">
      <alignment/>
      <protection locked="0"/>
    </xf>
    <xf numFmtId="44" fontId="1" fillId="0" borderId="14" xfId="18" applyFont="1" applyBorder="1" applyAlignment="1" applyProtection="1">
      <alignment/>
      <protection locked="0"/>
    </xf>
    <xf numFmtId="44" fontId="0" fillId="0" borderId="21" xfId="18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shrinkToFit="1"/>
      <protection locked="0"/>
    </xf>
    <xf numFmtId="44" fontId="0" fillId="0" borderId="22" xfId="18" applyFont="1" applyBorder="1" applyAlignment="1" applyProtection="1">
      <alignment/>
      <protection locked="0"/>
    </xf>
    <xf numFmtId="44" fontId="0" fillId="0" borderId="18" xfId="18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shrinkToFit="1"/>
      <protection locked="0"/>
    </xf>
    <xf numFmtId="44" fontId="0" fillId="0" borderId="22" xfId="18" applyFont="1" applyBorder="1" applyAlignment="1" applyProtection="1">
      <alignment/>
      <protection locked="0"/>
    </xf>
    <xf numFmtId="44" fontId="1" fillId="0" borderId="18" xfId="18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shrinkToFit="1"/>
      <protection locked="0"/>
    </xf>
    <xf numFmtId="44" fontId="0" fillId="0" borderId="21" xfId="18" applyFont="1" applyBorder="1" applyAlignment="1" applyProtection="1">
      <alignment/>
      <protection locked="0"/>
    </xf>
    <xf numFmtId="44" fontId="0" fillId="0" borderId="24" xfId="18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shrinkToFit="1"/>
      <protection locked="0"/>
    </xf>
    <xf numFmtId="44" fontId="1" fillId="0" borderId="25" xfId="18" applyFont="1" applyBorder="1" applyAlignment="1" applyProtection="1">
      <alignment/>
      <protection locked="0"/>
    </xf>
    <xf numFmtId="44" fontId="9" fillId="0" borderId="19" xfId="18" applyFont="1" applyBorder="1" applyAlignment="1" applyProtection="1">
      <alignment/>
      <protection locked="0"/>
    </xf>
    <xf numFmtId="44" fontId="0" fillId="0" borderId="19" xfId="18" applyFont="1" applyBorder="1" applyAlignment="1" applyProtection="1">
      <alignment/>
      <protection locked="0"/>
    </xf>
    <xf numFmtId="44" fontId="0" fillId="0" borderId="26" xfId="18" applyFont="1" applyBorder="1" applyAlignment="1" applyProtection="1">
      <alignment/>
      <protection locked="0"/>
    </xf>
    <xf numFmtId="44" fontId="1" fillId="0" borderId="22" xfId="18" applyFont="1" applyBorder="1" applyAlignment="1" applyProtection="1">
      <alignment/>
      <protection locked="0"/>
    </xf>
    <xf numFmtId="166" fontId="0" fillId="0" borderId="21" xfId="0" applyNumberFormat="1" applyBorder="1" applyAlignment="1" applyProtection="1">
      <alignment/>
      <protection locked="0"/>
    </xf>
    <xf numFmtId="166" fontId="0" fillId="0" borderId="19" xfId="0" applyNumberFormat="1" applyBorder="1" applyAlignment="1" applyProtection="1">
      <alignment/>
      <protection locked="0"/>
    </xf>
    <xf numFmtId="166" fontId="0" fillId="0" borderId="26" xfId="0" applyNumberFormat="1" applyBorder="1" applyAlignment="1" applyProtection="1">
      <alignment/>
      <protection locked="0"/>
    </xf>
    <xf numFmtId="166" fontId="1" fillId="0" borderId="14" xfId="0" applyNumberFormat="1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 včetně plnění a čerpání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('Rozpočet 2006'!$A$4,'Rozpočet 2006'!$A$80)</c:f>
              <c:strCache>
                <c:ptCount val="2"/>
                <c:pt idx="0">
                  <c:v>Příjmy</c:v>
                </c:pt>
                <c:pt idx="1">
                  <c:v>Výdaje</c:v>
                </c:pt>
              </c:strCache>
            </c:strRef>
          </c:cat>
          <c:val>
            <c:numRef>
              <c:f>('Rozpočet 2006'!$B$4,'Rozpočet 2006'!$B$80)</c:f>
              <c:numCache>
                <c:ptCount val="2"/>
                <c:pt idx="0">
                  <c:v>77323000</c:v>
                </c:pt>
                <c:pt idx="1">
                  <c:v>85343500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cat>
            <c:strRef>
              <c:f>('Rozpočet 2006'!$A$4,'Rozpočet 2006'!$A$80)</c:f>
              <c:strCache>
                <c:ptCount val="2"/>
                <c:pt idx="0">
                  <c:v>Příjmy</c:v>
                </c:pt>
                <c:pt idx="1">
                  <c:v>Výdaje</c:v>
                </c:pt>
              </c:strCache>
            </c:strRef>
          </c:cat>
          <c:val>
            <c:numRef>
              <c:f>('Rozpočet 2006'!#REF!,'Rozpočet 2006'!#REF!)</c:f>
              <c:numCache>
                <c:ptCount val="2"/>
                <c:pt idx="0">
                  <c:v>9943803.29</c:v>
                </c:pt>
                <c:pt idx="1">
                  <c:v>8904452.190000001</c:v>
                </c:pt>
              </c:numCache>
            </c:numRef>
          </c:val>
          <c:shape val="box"/>
        </c:ser>
        <c:shape val="box"/>
        <c:axId val="50948782"/>
        <c:axId val="55885855"/>
      </c:bar3DChart>
      <c:catAx>
        <c:axId val="509487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487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2006'!$A$4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2006'!$B$4</c:f>
              <c:numCache>
                <c:ptCount val="1"/>
                <c:pt idx="0">
                  <c:v>77323000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2006'!$A$80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2006'!$B$80</c:f>
              <c:numCache>
                <c:ptCount val="1"/>
                <c:pt idx="0">
                  <c:v>85343500</c:v>
                </c:pt>
              </c:numCache>
            </c:numRef>
          </c:val>
          <c:shape val="box"/>
        </c:ser>
        <c:shape val="box"/>
        <c:axId val="33210648"/>
        <c:axId val="30460377"/>
      </c:bar3DChart>
      <c:catAx>
        <c:axId val="33210648"/>
        <c:scaling>
          <c:orientation val="minMax"/>
        </c:scaling>
        <c:axPos val="b"/>
        <c:majorGridlines/>
        <c:minorGridlines/>
        <c:delete val="1"/>
        <c:majorTickMark val="out"/>
        <c:minorTickMark val="none"/>
        <c:tickLblPos val="low"/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Plnění a čerpání rozpočtu pro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2006'!$A$4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2006'!#REF!</c:f>
              <c:numCache>
                <c:ptCount val="1"/>
                <c:pt idx="0">
                  <c:v>9943803.29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2006'!$A$80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2006'!#REF!</c:f>
              <c:numCache>
                <c:ptCount val="1"/>
                <c:pt idx="0">
                  <c:v>8904452.190000001</c:v>
                </c:pt>
              </c:numCache>
            </c:numRef>
          </c:val>
          <c:shape val="box"/>
        </c:ser>
        <c:shape val="box"/>
        <c:axId val="5707938"/>
        <c:axId val="51371443"/>
      </c:bar3DChart>
      <c:catAx>
        <c:axId val="5707938"/>
        <c:scaling>
          <c:orientation val="minMax"/>
        </c:scaling>
        <c:axPos val="b"/>
        <c:minorGridlines/>
        <c:delete val="1"/>
        <c:majorTickMark val="out"/>
        <c:minorTickMark val="none"/>
        <c:tickLblPos val="low"/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3"/>
  <sheetViews>
    <sheetView tabSelected="1" workbookViewId="0" topLeftCell="A1">
      <pane ySplit="3" topLeftCell="BM373" activePane="bottomLeft" state="frozen"/>
      <selection pane="topLeft" activeCell="A1" sqref="A1"/>
      <selection pane="bottomLeft" activeCell="B383" sqref="B383"/>
    </sheetView>
  </sheetViews>
  <sheetFormatPr defaultColWidth="9.140625" defaultRowHeight="12.75"/>
  <cols>
    <col min="1" max="1" width="42.8515625" style="1" customWidth="1"/>
    <col min="2" max="2" width="46.28125" style="1" customWidth="1"/>
    <col min="3" max="3" width="5.140625" style="1" customWidth="1"/>
    <col min="4" max="4" width="6.421875" style="1" customWidth="1"/>
    <col min="5" max="5" width="14.8515625" style="1" bestFit="1" customWidth="1"/>
    <col min="6" max="6" width="19.28125" style="1" customWidth="1"/>
    <col min="7" max="16384" width="9.140625" style="1" customWidth="1"/>
  </cols>
  <sheetData>
    <row r="1" spans="1:2" ht="30">
      <c r="A1" s="103" t="s">
        <v>34</v>
      </c>
      <c r="B1" s="103"/>
    </row>
    <row r="2" spans="1:2" ht="25.5">
      <c r="A2" s="104" t="s">
        <v>252</v>
      </c>
      <c r="B2" s="104"/>
    </row>
    <row r="3" spans="1:2" ht="13.5" thickBot="1">
      <c r="A3" s="2" t="s">
        <v>87</v>
      </c>
      <c r="B3" s="2" t="s">
        <v>86</v>
      </c>
    </row>
    <row r="4" spans="1:2" ht="15.75" thickBot="1">
      <c r="A4" s="3" t="s">
        <v>85</v>
      </c>
      <c r="B4" s="4">
        <f>SUM(B6,B11,B13,B18,B20,B22,B24,B26,B32,B34,B43,B53,B55,B59,B61,B63,B65,B67,B69,B71,B73)</f>
        <v>50882642</v>
      </c>
    </row>
    <row r="5" spans="1:2" ht="13.5" thickBot="1">
      <c r="A5" s="5"/>
      <c r="B5" s="6"/>
    </row>
    <row r="6" spans="1:2" ht="13.5" thickBot="1">
      <c r="A6" s="7" t="s">
        <v>46</v>
      </c>
      <c r="B6" s="8">
        <f>SUM(B7:B9)</f>
        <v>1763642</v>
      </c>
    </row>
    <row r="7" spans="1:2" ht="12.75">
      <c r="A7" s="9" t="s">
        <v>47</v>
      </c>
      <c r="B7" s="10">
        <v>738991</v>
      </c>
    </row>
    <row r="8" spans="1:2" ht="12.75">
      <c r="A8" s="11" t="s">
        <v>48</v>
      </c>
      <c r="B8" s="12">
        <v>884651</v>
      </c>
    </row>
    <row r="9" spans="1:2" ht="13.5" thickBot="1">
      <c r="A9" s="13" t="s">
        <v>213</v>
      </c>
      <c r="B9" s="14">
        <v>140000</v>
      </c>
    </row>
    <row r="10" spans="1:2" ht="13.5" thickBot="1">
      <c r="A10" s="5"/>
      <c r="B10" s="6"/>
    </row>
    <row r="11" spans="1:2" ht="13.5" thickBot="1">
      <c r="A11" s="7" t="s">
        <v>49</v>
      </c>
      <c r="B11" s="8">
        <v>500000</v>
      </c>
    </row>
    <row r="12" spans="1:2" ht="13.5" thickBot="1">
      <c r="A12" s="15"/>
      <c r="B12" s="16"/>
    </row>
    <row r="13" spans="1:2" ht="13.5" thickBot="1">
      <c r="A13" s="7" t="s">
        <v>51</v>
      </c>
      <c r="B13" s="8">
        <f>SUM(B14:B16)</f>
        <v>7500000</v>
      </c>
    </row>
    <row r="14" spans="1:2" ht="12.75">
      <c r="A14" s="9" t="s">
        <v>50</v>
      </c>
      <c r="B14" s="10">
        <v>6500000</v>
      </c>
    </row>
    <row r="15" spans="1:2" ht="12.75">
      <c r="A15" s="11" t="s">
        <v>52</v>
      </c>
      <c r="B15" s="12">
        <v>700000</v>
      </c>
    </row>
    <row r="16" spans="1:2" ht="13.5" thickBot="1">
      <c r="A16" s="13" t="s">
        <v>53</v>
      </c>
      <c r="B16" s="14">
        <v>300000</v>
      </c>
    </row>
    <row r="17" spans="1:2" ht="13.5" thickBot="1">
      <c r="A17" s="5"/>
      <c r="B17" s="6"/>
    </row>
    <row r="18" spans="1:2" ht="13.5" thickBot="1">
      <c r="A18" s="7" t="s">
        <v>19</v>
      </c>
      <c r="B18" s="8">
        <v>7000000</v>
      </c>
    </row>
    <row r="19" spans="1:2" ht="13.5" thickBot="1">
      <c r="A19" s="15"/>
      <c r="B19" s="16"/>
    </row>
    <row r="20" spans="1:2" ht="13.5" thickBot="1">
      <c r="A20" s="7" t="s">
        <v>54</v>
      </c>
      <c r="B20" s="8">
        <v>1000000</v>
      </c>
    </row>
    <row r="21" spans="1:2" ht="13.5" thickBot="1">
      <c r="A21" s="15"/>
      <c r="B21" s="16"/>
    </row>
    <row r="22" spans="1:2" ht="13.5" thickBot="1">
      <c r="A22" s="7" t="s">
        <v>0</v>
      </c>
      <c r="B22" s="8">
        <v>11500000</v>
      </c>
    </row>
    <row r="23" spans="1:2" ht="13.5" thickBot="1">
      <c r="A23" s="15"/>
      <c r="B23" s="16"/>
    </row>
    <row r="24" spans="1:2" ht="13.5" thickBot="1">
      <c r="A24" s="7" t="s">
        <v>20</v>
      </c>
      <c r="B24" s="8">
        <v>1200000</v>
      </c>
    </row>
    <row r="25" spans="1:2" ht="13.5" thickBot="1">
      <c r="A25" s="15"/>
      <c r="B25" s="16"/>
    </row>
    <row r="26" spans="1:2" ht="13.5" thickBot="1">
      <c r="A26" s="7" t="s">
        <v>55</v>
      </c>
      <c r="B26" s="8">
        <f>SUM(B27:B30)</f>
        <v>2132000</v>
      </c>
    </row>
    <row r="27" spans="1:2" ht="12.75">
      <c r="A27" s="9" t="s">
        <v>56</v>
      </c>
      <c r="B27" s="10">
        <v>1700000</v>
      </c>
    </row>
    <row r="28" spans="1:2" ht="12.75">
      <c r="A28" s="11" t="s">
        <v>57</v>
      </c>
      <c r="B28" s="12">
        <v>72000</v>
      </c>
    </row>
    <row r="29" spans="1:2" ht="12.75">
      <c r="A29" s="11" t="s">
        <v>58</v>
      </c>
      <c r="B29" s="12">
        <v>130000</v>
      </c>
    </row>
    <row r="30" spans="1:2" ht="13.5" thickBot="1">
      <c r="A30" s="13" t="s">
        <v>59</v>
      </c>
      <c r="B30" s="14">
        <v>230000</v>
      </c>
    </row>
    <row r="31" spans="1:2" ht="13.5" thickBot="1">
      <c r="A31" s="5"/>
      <c r="B31" s="6"/>
    </row>
    <row r="32" spans="1:2" ht="13.5" thickBot="1">
      <c r="A32" s="7" t="s">
        <v>60</v>
      </c>
      <c r="B32" s="8">
        <v>150000</v>
      </c>
    </row>
    <row r="33" spans="1:2" ht="13.5" thickBot="1">
      <c r="A33" s="15"/>
      <c r="B33" s="16"/>
    </row>
    <row r="34" spans="1:2" ht="13.5" thickBot="1">
      <c r="A34" s="7" t="s">
        <v>61</v>
      </c>
      <c r="B34" s="8">
        <f>SUM(B35:B41)</f>
        <v>326000</v>
      </c>
    </row>
    <row r="35" spans="1:2" ht="12.75">
      <c r="A35" s="9" t="s">
        <v>62</v>
      </c>
      <c r="B35" s="10">
        <v>5000</v>
      </c>
    </row>
    <row r="36" spans="1:2" ht="12.75">
      <c r="A36" s="11" t="s">
        <v>63</v>
      </c>
      <c r="B36" s="12">
        <v>70000</v>
      </c>
    </row>
    <row r="37" spans="1:2" ht="12.75">
      <c r="A37" s="11" t="s">
        <v>64</v>
      </c>
      <c r="B37" s="12">
        <v>128000</v>
      </c>
    </row>
    <row r="38" spans="1:2" ht="12.75">
      <c r="A38" s="11" t="s">
        <v>65</v>
      </c>
      <c r="B38" s="12">
        <v>120000</v>
      </c>
    </row>
    <row r="39" spans="1:2" ht="12.75">
      <c r="A39" s="11" t="s">
        <v>66</v>
      </c>
      <c r="B39" s="12">
        <v>1000</v>
      </c>
    </row>
    <row r="40" spans="1:2" ht="12.75">
      <c r="A40" s="11" t="s">
        <v>212</v>
      </c>
      <c r="B40" s="12">
        <v>1000</v>
      </c>
    </row>
    <row r="41" spans="1:2" ht="13.5" thickBot="1">
      <c r="A41" s="13" t="s">
        <v>67</v>
      </c>
      <c r="B41" s="14">
        <v>1000</v>
      </c>
    </row>
    <row r="42" spans="1:2" ht="13.5" thickBot="1">
      <c r="A42" s="17"/>
      <c r="B42" s="17"/>
    </row>
    <row r="43" spans="1:2" ht="13.5" thickBot="1">
      <c r="A43" s="7" t="s">
        <v>68</v>
      </c>
      <c r="B43" s="8">
        <f>SUM(B44:B51)</f>
        <v>5238000</v>
      </c>
    </row>
    <row r="44" spans="1:2" ht="12.75">
      <c r="A44" s="9" t="s">
        <v>69</v>
      </c>
      <c r="B44" s="10">
        <v>35000</v>
      </c>
    </row>
    <row r="45" spans="1:2" ht="12.75">
      <c r="A45" s="11" t="s">
        <v>70</v>
      </c>
      <c r="B45" s="12">
        <v>110000</v>
      </c>
    </row>
    <row r="46" spans="1:2" ht="12.75">
      <c r="A46" s="11" t="s">
        <v>71</v>
      </c>
      <c r="B46" s="12">
        <v>30000</v>
      </c>
    </row>
    <row r="47" spans="1:2" ht="12.75">
      <c r="A47" s="11" t="s">
        <v>72</v>
      </c>
      <c r="B47" s="12">
        <v>30000</v>
      </c>
    </row>
    <row r="48" spans="1:2" ht="12.75">
      <c r="A48" s="11" t="s">
        <v>73</v>
      </c>
      <c r="B48" s="12">
        <v>300000</v>
      </c>
    </row>
    <row r="49" spans="1:2" ht="12.75">
      <c r="A49" s="11" t="s">
        <v>74</v>
      </c>
      <c r="B49" s="12">
        <v>4500000</v>
      </c>
    </row>
    <row r="50" spans="1:2" ht="12.75">
      <c r="A50" s="11" t="s">
        <v>75</v>
      </c>
      <c r="B50" s="12">
        <v>205000</v>
      </c>
    </row>
    <row r="51" spans="1:2" ht="13.5" thickBot="1">
      <c r="A51" s="13" t="s">
        <v>76</v>
      </c>
      <c r="B51" s="14">
        <v>28000</v>
      </c>
    </row>
    <row r="52" spans="1:2" ht="13.5" thickBot="1">
      <c r="A52" s="5"/>
      <c r="B52" s="6"/>
    </row>
    <row r="53" spans="1:2" ht="13.5" thickBot="1">
      <c r="A53" s="7" t="s">
        <v>77</v>
      </c>
      <c r="B53" s="8">
        <v>270000</v>
      </c>
    </row>
    <row r="54" spans="1:2" ht="13.5" thickBot="1">
      <c r="A54" s="15"/>
      <c r="B54" s="16"/>
    </row>
    <row r="55" spans="1:2" ht="13.5" thickBot="1">
      <c r="A55" s="7" t="s">
        <v>78</v>
      </c>
      <c r="B55" s="78">
        <f>SUM(B56:B57)</f>
        <v>35000</v>
      </c>
    </row>
    <row r="56" spans="1:2" ht="12.75">
      <c r="A56" s="9" t="s">
        <v>79</v>
      </c>
      <c r="B56" s="82">
        <v>20000</v>
      </c>
    </row>
    <row r="57" spans="1:2" ht="13.5" thickBot="1">
      <c r="A57" s="83" t="s">
        <v>80</v>
      </c>
      <c r="B57" s="84">
        <v>15000</v>
      </c>
    </row>
    <row r="58" spans="1:2" ht="13.5" thickBot="1">
      <c r="A58" s="5"/>
      <c r="B58" s="6"/>
    </row>
    <row r="59" spans="1:2" ht="13.5" thickBot="1">
      <c r="A59" s="7" t="s">
        <v>21</v>
      </c>
      <c r="B59" s="8">
        <v>180000</v>
      </c>
    </row>
    <row r="60" spans="1:2" ht="13.5" thickBot="1">
      <c r="A60" s="15"/>
      <c r="B60" s="16"/>
    </row>
    <row r="61" spans="1:2" ht="13.5" thickBot="1">
      <c r="A61" s="7" t="s">
        <v>41</v>
      </c>
      <c r="B61" s="8">
        <v>27000</v>
      </c>
    </row>
    <row r="62" spans="1:2" ht="13.5" thickBot="1">
      <c r="A62" s="56"/>
      <c r="B62" s="57"/>
    </row>
    <row r="63" spans="1:2" ht="13.5" thickBot="1">
      <c r="A63" s="92" t="s">
        <v>214</v>
      </c>
      <c r="B63" s="81">
        <v>70000</v>
      </c>
    </row>
    <row r="64" spans="1:2" ht="13.5" thickBot="1">
      <c r="A64" s="56"/>
      <c r="B64" s="57"/>
    </row>
    <row r="65" spans="1:2" ht="13.5" thickBot="1">
      <c r="A65" s="92" t="s">
        <v>215</v>
      </c>
      <c r="B65" s="81">
        <v>300000</v>
      </c>
    </row>
    <row r="66" spans="1:2" ht="13.5" thickBot="1">
      <c r="A66" s="15"/>
      <c r="B66" s="16"/>
    </row>
    <row r="67" spans="1:2" ht="13.5" thickBot="1">
      <c r="A67" s="92" t="s">
        <v>81</v>
      </c>
      <c r="B67" s="93">
        <v>55000</v>
      </c>
    </row>
    <row r="68" spans="1:2" ht="13.5" thickBot="1">
      <c r="A68" s="15"/>
      <c r="B68" s="16"/>
    </row>
    <row r="69" spans="1:2" ht="13.5" thickBot="1">
      <c r="A69" s="7" t="s">
        <v>4</v>
      </c>
      <c r="B69" s="8">
        <v>30000</v>
      </c>
    </row>
    <row r="70" spans="1:2" ht="13.5" thickBot="1">
      <c r="A70" s="15"/>
      <c r="B70" s="16"/>
    </row>
    <row r="71" spans="1:2" ht="13.5" thickBot="1">
      <c r="A71" s="7" t="s">
        <v>82</v>
      </c>
      <c r="B71" s="8">
        <v>97000</v>
      </c>
    </row>
    <row r="72" spans="1:2" ht="13.5" thickBot="1">
      <c r="A72" s="56"/>
      <c r="B72" s="57"/>
    </row>
    <row r="73" spans="1:2" ht="13.5" thickBot="1">
      <c r="A73" s="7" t="s">
        <v>83</v>
      </c>
      <c r="B73" s="78">
        <f>SUM(B74:B75)</f>
        <v>11509000</v>
      </c>
    </row>
    <row r="74" spans="1:2" ht="12.75">
      <c r="A74" s="11" t="s">
        <v>157</v>
      </c>
      <c r="B74" s="79">
        <v>11169000</v>
      </c>
    </row>
    <row r="75" spans="1:2" ht="13.5" thickBot="1">
      <c r="A75" s="13" t="s">
        <v>84</v>
      </c>
      <c r="B75" s="80">
        <v>340000</v>
      </c>
    </row>
    <row r="76" spans="1:2" ht="12.75">
      <c r="A76" s="5"/>
      <c r="B76" s="6"/>
    </row>
    <row r="77" spans="1:2" ht="12.75">
      <c r="A77" s="5"/>
      <c r="B77" s="6"/>
    </row>
    <row r="78" spans="1:2" ht="12.75">
      <c r="A78" s="5"/>
      <c r="B78" s="6"/>
    </row>
    <row r="79" spans="1:2" ht="13.5" thickBot="1">
      <c r="A79" s="2"/>
      <c r="B79" s="2"/>
    </row>
    <row r="80" spans="1:2" ht="15.75" thickBot="1">
      <c r="A80" s="3" t="s">
        <v>88</v>
      </c>
      <c r="B80" s="4">
        <f>SUM(B357,B383)</f>
        <v>56408500</v>
      </c>
    </row>
    <row r="81" spans="1:2" ht="13.5" thickBot="1">
      <c r="A81" s="19"/>
      <c r="B81" s="20"/>
    </row>
    <row r="82" spans="1:2" ht="13.5" thickBot="1">
      <c r="A82" s="21" t="s">
        <v>5</v>
      </c>
      <c r="B82" s="8"/>
    </row>
    <row r="83" spans="1:2" ht="12.75">
      <c r="A83" s="22" t="s">
        <v>216</v>
      </c>
      <c r="B83" s="23">
        <v>90000</v>
      </c>
    </row>
    <row r="84" spans="1:2" ht="13.5" thickBot="1">
      <c r="A84" s="24" t="s">
        <v>88</v>
      </c>
      <c r="B84" s="25"/>
    </row>
    <row r="85" spans="1:2" ht="12.75">
      <c r="A85" s="26" t="s">
        <v>89</v>
      </c>
      <c r="B85" s="27">
        <v>100000</v>
      </c>
    </row>
    <row r="86" spans="1:2" ht="12.75">
      <c r="A86" s="11" t="s">
        <v>90</v>
      </c>
      <c r="B86" s="12">
        <v>30000</v>
      </c>
    </row>
    <row r="87" spans="1:2" ht="12.75">
      <c r="A87" s="11" t="s">
        <v>142</v>
      </c>
      <c r="B87" s="12">
        <v>30000</v>
      </c>
    </row>
    <row r="88" spans="1:2" ht="12.75">
      <c r="A88" s="11" t="s">
        <v>91</v>
      </c>
      <c r="B88" s="12">
        <v>15000</v>
      </c>
    </row>
    <row r="89" spans="1:2" ht="12.75">
      <c r="A89" s="11" t="s">
        <v>92</v>
      </c>
      <c r="B89" s="12">
        <v>18000</v>
      </c>
    </row>
    <row r="90" spans="1:2" ht="12.75">
      <c r="A90" s="11" t="s">
        <v>93</v>
      </c>
      <c r="B90" s="12">
        <v>185000</v>
      </c>
    </row>
    <row r="91" spans="1:2" ht="12.75">
      <c r="A91" s="11" t="s">
        <v>94</v>
      </c>
      <c r="B91" s="12">
        <v>15000</v>
      </c>
    </row>
    <row r="92" spans="1:2" ht="13.5" thickBot="1">
      <c r="A92" s="28" t="s">
        <v>95</v>
      </c>
      <c r="B92" s="29">
        <v>39000</v>
      </c>
    </row>
    <row r="93" spans="1:2" ht="13.5" thickBot="1">
      <c r="A93" s="30" t="s">
        <v>38</v>
      </c>
      <c r="B93" s="31">
        <v>342000</v>
      </c>
    </row>
    <row r="94" spans="1:2" ht="13.5" thickBot="1">
      <c r="A94" s="32"/>
      <c r="B94" s="20"/>
    </row>
    <row r="95" spans="1:2" ht="13.5" thickBot="1">
      <c r="A95" s="21" t="s">
        <v>6</v>
      </c>
      <c r="B95" s="33"/>
    </row>
    <row r="96" spans="1:2" ht="12.75">
      <c r="A96" s="22" t="s">
        <v>216</v>
      </c>
      <c r="B96" s="23">
        <v>155000</v>
      </c>
    </row>
    <row r="97" spans="1:2" ht="13.5" thickBot="1">
      <c r="A97" s="24" t="s">
        <v>88</v>
      </c>
      <c r="B97" s="25"/>
    </row>
    <row r="98" spans="1:2" ht="12.75">
      <c r="A98" s="26" t="s">
        <v>89</v>
      </c>
      <c r="B98" s="27">
        <v>22000</v>
      </c>
    </row>
    <row r="99" spans="1:2" ht="12.75">
      <c r="A99" s="11" t="s">
        <v>90</v>
      </c>
      <c r="B99" s="12">
        <v>110000</v>
      </c>
    </row>
    <row r="100" spans="1:2" ht="12.75">
      <c r="A100" s="11" t="s">
        <v>91</v>
      </c>
      <c r="B100" s="12">
        <v>11000</v>
      </c>
    </row>
    <row r="101" spans="1:2" ht="12.75">
      <c r="A101" s="11" t="s">
        <v>92</v>
      </c>
      <c r="B101" s="12">
        <v>38000</v>
      </c>
    </row>
    <row r="102" spans="1:2" ht="12.75">
      <c r="A102" s="11" t="s">
        <v>93</v>
      </c>
      <c r="B102" s="12">
        <v>380000</v>
      </c>
    </row>
    <row r="103" spans="1:2" ht="13.5" thickBot="1">
      <c r="A103" s="28" t="s">
        <v>96</v>
      </c>
      <c r="B103" s="29">
        <v>191000</v>
      </c>
    </row>
    <row r="104" spans="1:2" ht="13.5" thickBot="1">
      <c r="A104" s="34" t="s">
        <v>38</v>
      </c>
      <c r="B104" s="35">
        <v>597000</v>
      </c>
    </row>
    <row r="105" spans="1:2" ht="13.5" thickBot="1">
      <c r="A105" s="32"/>
      <c r="B105" s="20"/>
    </row>
    <row r="106" spans="1:2" ht="13.5" thickBot="1">
      <c r="A106" s="21" t="s">
        <v>97</v>
      </c>
      <c r="B106" s="33"/>
    </row>
    <row r="107" spans="1:2" ht="12.75">
      <c r="A107" s="26" t="s">
        <v>89</v>
      </c>
      <c r="B107" s="27">
        <v>21000</v>
      </c>
    </row>
    <row r="108" spans="1:2" ht="12.75">
      <c r="A108" s="11" t="s">
        <v>90</v>
      </c>
      <c r="B108" s="12">
        <v>36000</v>
      </c>
    </row>
    <row r="109" spans="1:2" ht="12.75">
      <c r="A109" s="11" t="s">
        <v>142</v>
      </c>
      <c r="B109" s="12">
        <v>30000</v>
      </c>
    </row>
    <row r="110" spans="1:2" ht="12.75">
      <c r="A110" s="11" t="s">
        <v>93</v>
      </c>
      <c r="B110" s="12">
        <v>280000</v>
      </c>
    </row>
    <row r="111" spans="1:2" ht="13.5" thickBot="1">
      <c r="A111" s="28" t="s">
        <v>98</v>
      </c>
      <c r="B111" s="29">
        <v>5000</v>
      </c>
    </row>
    <row r="112" spans="1:2" ht="13.5" thickBot="1">
      <c r="A112" s="34" t="s">
        <v>38</v>
      </c>
      <c r="B112" s="35">
        <f>SUM(B107:B111)</f>
        <v>372000</v>
      </c>
    </row>
    <row r="113" spans="1:2" ht="13.5" thickBot="1">
      <c r="A113" s="34" t="s">
        <v>171</v>
      </c>
      <c r="B113" s="35">
        <f>SUM(B112,B104)</f>
        <v>969000</v>
      </c>
    </row>
    <row r="114" spans="1:2" ht="13.5" thickBot="1">
      <c r="A114" s="32"/>
      <c r="B114" s="20"/>
    </row>
    <row r="115" spans="1:2" ht="13.5" thickBot="1">
      <c r="A115" s="21" t="s">
        <v>7</v>
      </c>
      <c r="B115" s="36"/>
    </row>
    <row r="116" spans="1:2" ht="12.75">
      <c r="A116" s="26" t="s">
        <v>89</v>
      </c>
      <c r="B116" s="27">
        <v>105000</v>
      </c>
    </row>
    <row r="117" spans="1:2" ht="12.75">
      <c r="A117" s="11" t="s">
        <v>99</v>
      </c>
      <c r="B117" s="12">
        <v>128000</v>
      </c>
    </row>
    <row r="118" spans="1:2" ht="12.75">
      <c r="A118" s="11" t="s">
        <v>100</v>
      </c>
      <c r="B118" s="12">
        <v>7000</v>
      </c>
    </row>
    <row r="119" spans="1:2" ht="12.75">
      <c r="A119" s="11" t="s">
        <v>204</v>
      </c>
      <c r="B119" s="12">
        <v>120000</v>
      </c>
    </row>
    <row r="120" spans="1:2" ht="12.75">
      <c r="A120" s="11" t="s">
        <v>101</v>
      </c>
      <c r="B120" s="12">
        <v>68000</v>
      </c>
    </row>
    <row r="121" spans="1:2" ht="12.75">
      <c r="A121" s="11" t="s">
        <v>93</v>
      </c>
      <c r="B121" s="12">
        <v>1200000</v>
      </c>
    </row>
    <row r="122" spans="1:2" ht="12.75">
      <c r="A122" s="11" t="s">
        <v>102</v>
      </c>
      <c r="B122" s="12">
        <v>150000</v>
      </c>
    </row>
    <row r="123" spans="1:2" ht="12.75">
      <c r="A123" s="11" t="s">
        <v>103</v>
      </c>
      <c r="B123" s="12">
        <v>5000</v>
      </c>
    </row>
    <row r="124" spans="1:2" ht="12.75">
      <c r="A124" s="11" t="s">
        <v>104</v>
      </c>
      <c r="B124" s="12">
        <v>12000</v>
      </c>
    </row>
    <row r="125" spans="1:2" ht="12.75">
      <c r="A125" s="11" t="s">
        <v>105</v>
      </c>
      <c r="B125" s="12">
        <v>21000</v>
      </c>
    </row>
    <row r="126" spans="1:2" ht="12.75">
      <c r="A126" s="11" t="s">
        <v>90</v>
      </c>
      <c r="B126" s="12">
        <v>250000</v>
      </c>
    </row>
    <row r="127" spans="1:2" ht="12.75">
      <c r="A127" s="11" t="s">
        <v>106</v>
      </c>
      <c r="B127" s="12">
        <v>84000</v>
      </c>
    </row>
    <row r="128" spans="1:2" ht="12.75">
      <c r="A128" s="11" t="s">
        <v>107</v>
      </c>
      <c r="B128" s="12">
        <v>78000</v>
      </c>
    </row>
    <row r="129" spans="1:2" ht="13.5" thickBot="1">
      <c r="A129" s="28" t="s">
        <v>91</v>
      </c>
      <c r="B129" s="29">
        <v>34000</v>
      </c>
    </row>
    <row r="130" spans="1:2" ht="13.5" thickBot="1">
      <c r="A130" s="30" t="s">
        <v>2</v>
      </c>
      <c r="B130" s="31">
        <f>SUM(B116:B129)</f>
        <v>2262000</v>
      </c>
    </row>
    <row r="131" spans="1:2" ht="13.5" thickBot="1">
      <c r="A131" s="32"/>
      <c r="B131" s="20"/>
    </row>
    <row r="132" spans="1:2" ht="13.5" thickBot="1">
      <c r="A132" s="21" t="s">
        <v>108</v>
      </c>
      <c r="B132" s="36"/>
    </row>
    <row r="133" spans="1:2" ht="12.75">
      <c r="A133" s="26" t="s">
        <v>107</v>
      </c>
      <c r="B133" s="27">
        <v>20000</v>
      </c>
    </row>
    <row r="134" spans="1:2" ht="12.75">
      <c r="A134" s="11" t="s">
        <v>109</v>
      </c>
      <c r="B134" s="12">
        <v>70000</v>
      </c>
    </row>
    <row r="135" spans="1:2" ht="12.75">
      <c r="A135" s="11" t="s">
        <v>110</v>
      </c>
      <c r="B135" s="12">
        <v>30000</v>
      </c>
    </row>
    <row r="136" spans="1:2" ht="12.75">
      <c r="A136" s="11" t="s">
        <v>111</v>
      </c>
      <c r="B136" s="12">
        <v>80000</v>
      </c>
    </row>
    <row r="137" spans="1:2" ht="12.75">
      <c r="A137" s="11" t="s">
        <v>112</v>
      </c>
      <c r="B137" s="12">
        <v>900000</v>
      </c>
    </row>
    <row r="138" spans="1:2" ht="13.5" thickBot="1">
      <c r="A138" s="28" t="s">
        <v>113</v>
      </c>
      <c r="B138" s="29">
        <v>330000</v>
      </c>
    </row>
    <row r="139" spans="1:2" ht="13.5" thickBot="1">
      <c r="A139" s="30" t="s">
        <v>2</v>
      </c>
      <c r="B139" s="31">
        <f>SUM(B133:B138)</f>
        <v>1430000</v>
      </c>
    </row>
    <row r="140" spans="1:2" ht="13.5" thickBot="1">
      <c r="A140" s="32"/>
      <c r="B140" s="20"/>
    </row>
    <row r="141" spans="1:2" ht="13.5" thickBot="1">
      <c r="A141" s="37" t="s">
        <v>183</v>
      </c>
      <c r="B141" s="38">
        <v>2695000</v>
      </c>
    </row>
    <row r="142" spans="1:2" s="59" customFormat="1" ht="13.5" thickBot="1">
      <c r="A142" s="58" t="s">
        <v>186</v>
      </c>
      <c r="B142" s="77">
        <v>931500</v>
      </c>
    </row>
    <row r="143" spans="1:2" ht="13.5" thickBot="1">
      <c r="A143" s="34" t="s">
        <v>2</v>
      </c>
      <c r="B143" s="35">
        <f>SUM(B141-B142)</f>
        <v>1763500</v>
      </c>
    </row>
    <row r="144" spans="1:2" ht="12.75">
      <c r="A144" s="44"/>
      <c r="B144" s="45"/>
    </row>
    <row r="145" spans="1:2" ht="13.5" thickBot="1">
      <c r="A145" s="47"/>
      <c r="B145" s="48"/>
    </row>
    <row r="146" spans="1:2" ht="13.5" thickBot="1">
      <c r="A146" s="37" t="s">
        <v>173</v>
      </c>
      <c r="B146" s="38"/>
    </row>
    <row r="147" spans="1:2" ht="12.75">
      <c r="A147" s="39" t="s">
        <v>114</v>
      </c>
      <c r="B147" s="40">
        <v>20000</v>
      </c>
    </row>
    <row r="148" spans="1:2" ht="12.75">
      <c r="A148" s="41" t="s">
        <v>115</v>
      </c>
      <c r="B148" s="18">
        <v>33000</v>
      </c>
    </row>
    <row r="149" spans="1:2" ht="12.75">
      <c r="A149" s="41" t="s">
        <v>116</v>
      </c>
      <c r="B149" s="18">
        <v>60000</v>
      </c>
    </row>
    <row r="150" spans="1:2" ht="12.75">
      <c r="A150" s="41" t="s">
        <v>217</v>
      </c>
      <c r="B150" s="18">
        <v>12000</v>
      </c>
    </row>
    <row r="151" spans="1:2" ht="12.75">
      <c r="A151" s="41" t="s">
        <v>99</v>
      </c>
      <c r="B151" s="18">
        <v>32000</v>
      </c>
    </row>
    <row r="152" spans="1:2" ht="13.5" thickBot="1">
      <c r="A152" s="41" t="s">
        <v>90</v>
      </c>
      <c r="B152" s="18">
        <v>15000</v>
      </c>
    </row>
    <row r="153" spans="1:2" ht="13.5" thickBot="1">
      <c r="A153" s="34" t="s">
        <v>2</v>
      </c>
      <c r="B153" s="35">
        <f>SUM(B147:B151,B152)</f>
        <v>172000</v>
      </c>
    </row>
    <row r="154" spans="1:2" ht="13.5" thickBot="1">
      <c r="A154" s="47"/>
      <c r="B154" s="48"/>
    </row>
    <row r="155" spans="1:2" ht="13.5" thickBot="1">
      <c r="A155" s="60" t="s">
        <v>218</v>
      </c>
      <c r="B155" s="61">
        <v>9000</v>
      </c>
    </row>
    <row r="156" spans="1:2" ht="13.5" thickBot="1">
      <c r="A156" s="44"/>
      <c r="B156" s="45"/>
    </row>
    <row r="157" spans="1:2" ht="13.5" thickBot="1">
      <c r="A157" s="34" t="s">
        <v>172</v>
      </c>
      <c r="B157" s="35">
        <v>22000</v>
      </c>
    </row>
    <row r="158" spans="1:2" ht="13.5" thickBot="1">
      <c r="A158" s="47"/>
      <c r="B158" s="48"/>
    </row>
    <row r="159" spans="1:2" ht="13.5" thickBot="1">
      <c r="A159" s="60" t="s">
        <v>219</v>
      </c>
      <c r="B159" s="61">
        <v>4000</v>
      </c>
    </row>
    <row r="160" spans="1:2" ht="13.5" thickBot="1">
      <c r="A160" s="32"/>
      <c r="B160" s="20"/>
    </row>
    <row r="161" spans="1:2" ht="13.5" thickBot="1">
      <c r="A161" s="21" t="s">
        <v>1</v>
      </c>
      <c r="B161" s="36"/>
    </row>
    <row r="162" spans="1:2" ht="12.75">
      <c r="A162" s="26" t="s">
        <v>117</v>
      </c>
      <c r="B162" s="27">
        <v>570000</v>
      </c>
    </row>
    <row r="163" spans="1:2" ht="12.75">
      <c r="A163" s="11" t="s">
        <v>118</v>
      </c>
      <c r="B163" s="12">
        <v>199000</v>
      </c>
    </row>
    <row r="164" spans="1:2" ht="12.75">
      <c r="A164" s="11" t="s">
        <v>90</v>
      </c>
      <c r="B164" s="12">
        <v>23000</v>
      </c>
    </row>
    <row r="165" spans="1:2" ht="12.75">
      <c r="A165" s="11" t="s">
        <v>115</v>
      </c>
      <c r="B165" s="12">
        <v>30000</v>
      </c>
    </row>
    <row r="166" spans="1:2" ht="12.75">
      <c r="A166" s="11" t="s">
        <v>119</v>
      </c>
      <c r="B166" s="12">
        <v>27000</v>
      </c>
    </row>
    <row r="167" spans="1:2" ht="12.75">
      <c r="A167" s="11" t="s">
        <v>120</v>
      </c>
      <c r="B167" s="12">
        <v>22000</v>
      </c>
    </row>
    <row r="168" spans="1:2" ht="12.75">
      <c r="A168" s="11" t="s">
        <v>121</v>
      </c>
      <c r="B168" s="12">
        <v>2000</v>
      </c>
    </row>
    <row r="169" spans="1:2" ht="12.75">
      <c r="A169" s="11" t="s">
        <v>107</v>
      </c>
      <c r="B169" s="12">
        <v>28000</v>
      </c>
    </row>
    <row r="170" spans="1:2" ht="12.75">
      <c r="A170" s="11" t="s">
        <v>104</v>
      </c>
      <c r="B170" s="12">
        <v>1000</v>
      </c>
    </row>
    <row r="171" spans="1:2" ht="12.75">
      <c r="A171" s="11" t="s">
        <v>122</v>
      </c>
      <c r="B171" s="12">
        <v>2000</v>
      </c>
    </row>
    <row r="172" spans="1:2" ht="13.5" thickBot="1">
      <c r="A172" s="28" t="s">
        <v>123</v>
      </c>
      <c r="B172" s="29">
        <v>1000</v>
      </c>
    </row>
    <row r="173" spans="1:2" ht="13.5" thickBot="1">
      <c r="A173" s="30" t="s">
        <v>2</v>
      </c>
      <c r="B173" s="31">
        <f>SUM(B162:B172)</f>
        <v>905000</v>
      </c>
    </row>
    <row r="174" spans="1:2" ht="13.5" thickBot="1">
      <c r="A174" s="32"/>
      <c r="B174" s="20"/>
    </row>
    <row r="175" spans="1:2" ht="13.5" thickBot="1">
      <c r="A175" s="21" t="s">
        <v>8</v>
      </c>
      <c r="B175" s="36"/>
    </row>
    <row r="176" spans="1:2" ht="12.75">
      <c r="A176" s="26" t="s">
        <v>117</v>
      </c>
      <c r="B176" s="27">
        <v>346000</v>
      </c>
    </row>
    <row r="177" spans="1:2" ht="12.75">
      <c r="A177" s="11" t="s">
        <v>118</v>
      </c>
      <c r="B177" s="12">
        <v>121000</v>
      </c>
    </row>
    <row r="178" spans="1:2" ht="12.75">
      <c r="A178" s="11" t="s">
        <v>115</v>
      </c>
      <c r="B178" s="12">
        <v>17000</v>
      </c>
    </row>
    <row r="179" spans="1:2" ht="12.75">
      <c r="A179" s="11" t="s">
        <v>99</v>
      </c>
      <c r="B179" s="12">
        <v>10000</v>
      </c>
    </row>
    <row r="180" spans="1:2" ht="12.75">
      <c r="A180" s="11" t="s">
        <v>206</v>
      </c>
      <c r="B180" s="12">
        <v>10000</v>
      </c>
    </row>
    <row r="181" spans="1:2" ht="12.75">
      <c r="A181" s="11" t="s">
        <v>114</v>
      </c>
      <c r="B181" s="12">
        <v>10000</v>
      </c>
    </row>
    <row r="182" spans="1:2" ht="12.75">
      <c r="A182" s="11" t="s">
        <v>124</v>
      </c>
      <c r="B182" s="12">
        <v>23000</v>
      </c>
    </row>
    <row r="183" spans="1:2" ht="12.75">
      <c r="A183" s="11" t="s">
        <v>125</v>
      </c>
      <c r="B183" s="12">
        <v>3000</v>
      </c>
    </row>
    <row r="184" spans="1:2" ht="12.75">
      <c r="A184" s="11" t="s">
        <v>107</v>
      </c>
      <c r="B184" s="12">
        <v>4000</v>
      </c>
    </row>
    <row r="185" spans="1:2" ht="12.75">
      <c r="A185" s="11" t="s">
        <v>122</v>
      </c>
      <c r="B185" s="12">
        <v>1000</v>
      </c>
    </row>
    <row r="186" spans="1:2" ht="13.5" thickBot="1">
      <c r="A186" s="28" t="s">
        <v>126</v>
      </c>
      <c r="B186" s="29">
        <v>5000</v>
      </c>
    </row>
    <row r="187" spans="1:2" ht="13.5" thickBot="1">
      <c r="A187" s="30" t="s">
        <v>2</v>
      </c>
      <c r="B187" s="31">
        <f>SUM(B176:B186)</f>
        <v>550000</v>
      </c>
    </row>
    <row r="188" spans="1:2" ht="13.5" thickBot="1">
      <c r="A188" s="32"/>
      <c r="B188" s="20"/>
    </row>
    <row r="189" spans="1:2" ht="13.5" thickBot="1">
      <c r="A189" s="21" t="s">
        <v>10</v>
      </c>
      <c r="B189" s="36"/>
    </row>
    <row r="190" spans="1:2" ht="12.75">
      <c r="A190" s="26" t="s">
        <v>117</v>
      </c>
      <c r="B190" s="27">
        <v>6000</v>
      </c>
    </row>
    <row r="191" spans="1:2" ht="12.75">
      <c r="A191" s="11" t="s">
        <v>205</v>
      </c>
      <c r="B191" s="12">
        <v>10000</v>
      </c>
    </row>
    <row r="192" spans="1:2" ht="13.5" thickBot="1">
      <c r="A192" s="28" t="s">
        <v>127</v>
      </c>
      <c r="B192" s="29">
        <v>40000</v>
      </c>
    </row>
    <row r="193" spans="1:2" ht="13.5" thickBot="1">
      <c r="A193" s="30" t="s">
        <v>2</v>
      </c>
      <c r="B193" s="31">
        <f>SUM(B190:B192)</f>
        <v>56000</v>
      </c>
    </row>
    <row r="194" spans="1:2" ht="13.5" thickBot="1">
      <c r="A194" s="32"/>
      <c r="B194" s="20"/>
    </row>
    <row r="195" spans="1:2" ht="13.5" thickBot="1">
      <c r="A195" s="21" t="s">
        <v>11</v>
      </c>
      <c r="B195" s="36"/>
    </row>
    <row r="196" spans="1:2" ht="12.75">
      <c r="A196" s="26" t="s">
        <v>117</v>
      </c>
      <c r="B196" s="27">
        <v>7000</v>
      </c>
    </row>
    <row r="197" spans="1:2" ht="12.75">
      <c r="A197" s="28" t="s">
        <v>128</v>
      </c>
      <c r="B197" s="29">
        <v>2000</v>
      </c>
    </row>
    <row r="198" spans="1:2" ht="12.75">
      <c r="A198" s="66" t="s">
        <v>224</v>
      </c>
      <c r="B198" s="12">
        <v>2000</v>
      </c>
    </row>
    <row r="199" spans="1:2" ht="13.5" thickBot="1">
      <c r="A199" s="64" t="s">
        <v>2</v>
      </c>
      <c r="B199" s="65">
        <f>SUM(B196:B198)</f>
        <v>11000</v>
      </c>
    </row>
    <row r="200" spans="1:2" ht="13.5" thickBot="1">
      <c r="A200" s="32"/>
      <c r="B200" s="20"/>
    </row>
    <row r="201" spans="1:2" ht="13.5" thickBot="1">
      <c r="A201" s="21" t="s">
        <v>12</v>
      </c>
      <c r="B201" s="36"/>
    </row>
    <row r="202" spans="1:2" ht="12.75">
      <c r="A202" s="26" t="s">
        <v>117</v>
      </c>
      <c r="B202" s="27">
        <v>60000</v>
      </c>
    </row>
    <row r="203" spans="1:2" ht="12.75">
      <c r="A203" s="11" t="s">
        <v>207</v>
      </c>
      <c r="B203" s="12">
        <v>20000</v>
      </c>
    </row>
    <row r="204" spans="1:2" ht="12.75">
      <c r="A204" s="11" t="s">
        <v>223</v>
      </c>
      <c r="B204" s="12">
        <v>1000</v>
      </c>
    </row>
    <row r="205" spans="1:2" ht="12.75">
      <c r="A205" s="11" t="s">
        <v>90</v>
      </c>
      <c r="B205" s="12">
        <v>91000</v>
      </c>
    </row>
    <row r="206" spans="1:2" ht="12.75">
      <c r="A206" s="11" t="s">
        <v>125</v>
      </c>
      <c r="B206" s="12">
        <v>100000</v>
      </c>
    </row>
    <row r="207" spans="1:2" ht="12.75">
      <c r="A207" s="11" t="s">
        <v>208</v>
      </c>
      <c r="B207" s="12">
        <v>100000</v>
      </c>
    </row>
    <row r="208" spans="1:2" ht="12.75">
      <c r="A208" s="11" t="s">
        <v>99</v>
      </c>
      <c r="B208" s="12">
        <v>370000</v>
      </c>
    </row>
    <row r="209" spans="1:2" ht="12.75">
      <c r="A209" s="11" t="s">
        <v>107</v>
      </c>
      <c r="B209" s="12">
        <v>1000</v>
      </c>
    </row>
    <row r="210" spans="1:2" ht="13.5" thickBot="1">
      <c r="A210" s="28" t="s">
        <v>209</v>
      </c>
      <c r="B210" s="29">
        <v>7000</v>
      </c>
    </row>
    <row r="211" spans="1:2" ht="13.5" thickBot="1">
      <c r="A211" s="30" t="s">
        <v>2</v>
      </c>
      <c r="B211" s="31">
        <f>SUM(B202:B210)</f>
        <v>750000</v>
      </c>
    </row>
    <row r="212" spans="1:2" ht="13.5" thickBot="1">
      <c r="A212" s="32"/>
      <c r="B212" s="20"/>
    </row>
    <row r="213" spans="1:2" ht="13.5" thickBot="1">
      <c r="A213" s="21" t="s">
        <v>13</v>
      </c>
      <c r="B213" s="36"/>
    </row>
    <row r="214" spans="1:2" ht="12.75">
      <c r="A214" s="26" t="s">
        <v>90</v>
      </c>
      <c r="B214" s="27">
        <v>150000</v>
      </c>
    </row>
    <row r="215" spans="1:2" ht="12.75">
      <c r="A215" s="11" t="s">
        <v>93</v>
      </c>
      <c r="B215" s="12">
        <v>500000</v>
      </c>
    </row>
    <row r="216" spans="1:2" ht="12.75">
      <c r="A216" s="28" t="s">
        <v>222</v>
      </c>
      <c r="B216" s="29">
        <v>200000</v>
      </c>
    </row>
    <row r="217" spans="1:2" ht="13.5" thickBot="1">
      <c r="A217" s="28" t="s">
        <v>99</v>
      </c>
      <c r="B217" s="29">
        <v>300000</v>
      </c>
    </row>
    <row r="218" spans="1:2" ht="13.5" thickBot="1">
      <c r="A218" s="30" t="s">
        <v>2</v>
      </c>
      <c r="B218" s="31">
        <f>SUM(B214:B217)</f>
        <v>1150000</v>
      </c>
    </row>
    <row r="219" spans="1:2" ht="13.5" thickBot="1">
      <c r="A219" s="32"/>
      <c r="B219" s="20"/>
    </row>
    <row r="220" spans="1:2" ht="13.5" thickBot="1">
      <c r="A220" s="21" t="s">
        <v>14</v>
      </c>
      <c r="B220" s="36"/>
    </row>
    <row r="221" spans="1:2" ht="12.75">
      <c r="A221" s="26" t="s">
        <v>117</v>
      </c>
      <c r="B221" s="27">
        <v>196000</v>
      </c>
    </row>
    <row r="222" spans="1:2" ht="12.75">
      <c r="A222" s="11" t="s">
        <v>118</v>
      </c>
      <c r="B222" s="12">
        <v>69000</v>
      </c>
    </row>
    <row r="223" spans="1:2" ht="12.75">
      <c r="A223" s="11" t="s">
        <v>90</v>
      </c>
      <c r="B223" s="12">
        <v>40000</v>
      </c>
    </row>
    <row r="224" spans="1:2" ht="12.75">
      <c r="A224" s="11" t="s">
        <v>115</v>
      </c>
      <c r="B224" s="12">
        <v>60000</v>
      </c>
    </row>
    <row r="225" spans="1:2" ht="13.5" thickBot="1">
      <c r="A225" s="28" t="s">
        <v>99</v>
      </c>
      <c r="B225" s="29">
        <v>35000</v>
      </c>
    </row>
    <row r="226" spans="1:2" ht="13.5" thickBot="1">
      <c r="A226" s="30" t="s">
        <v>2</v>
      </c>
      <c r="B226" s="31">
        <f>SUM(B221:B225)</f>
        <v>400000</v>
      </c>
    </row>
    <row r="227" spans="1:2" ht="13.5" thickBot="1">
      <c r="A227" s="32"/>
      <c r="B227" s="20"/>
    </row>
    <row r="228" spans="1:2" ht="13.5" thickBot="1">
      <c r="A228" s="21" t="s">
        <v>3</v>
      </c>
      <c r="B228" s="36"/>
    </row>
    <row r="229" spans="1:2" ht="12.75">
      <c r="A229" s="26" t="s">
        <v>117</v>
      </c>
      <c r="B229" s="27">
        <v>180000</v>
      </c>
    </row>
    <row r="230" spans="1:2" ht="12.75">
      <c r="A230" s="11" t="s">
        <v>118</v>
      </c>
      <c r="B230" s="12">
        <v>63000</v>
      </c>
    </row>
    <row r="231" spans="1:2" ht="12.75">
      <c r="A231" s="11" t="s">
        <v>125</v>
      </c>
      <c r="B231" s="12">
        <v>3000</v>
      </c>
    </row>
    <row r="232" spans="1:2" ht="12.75">
      <c r="A232" s="11" t="s">
        <v>90</v>
      </c>
      <c r="B232" s="12">
        <v>7000</v>
      </c>
    </row>
    <row r="233" spans="1:2" ht="12.75">
      <c r="A233" s="11" t="s">
        <v>115</v>
      </c>
      <c r="B233" s="12">
        <v>2000</v>
      </c>
    </row>
    <row r="234" spans="1:2" ht="13.5" thickBot="1">
      <c r="A234" s="11" t="s">
        <v>99</v>
      </c>
      <c r="B234" s="12">
        <v>90000</v>
      </c>
    </row>
    <row r="235" spans="1:2" ht="13.5" thickBot="1">
      <c r="A235" s="30" t="s">
        <v>2</v>
      </c>
      <c r="B235" s="31">
        <f>SUM(B229:B234)</f>
        <v>345000</v>
      </c>
    </row>
    <row r="236" spans="1:2" ht="13.5" thickBot="1">
      <c r="A236" s="32"/>
      <c r="B236" s="20"/>
    </row>
    <row r="237" spans="1:2" ht="13.5" thickBot="1">
      <c r="A237" s="30" t="s">
        <v>129</v>
      </c>
      <c r="B237" s="31">
        <v>100000</v>
      </c>
    </row>
    <row r="238" spans="1:2" ht="13.5" thickBot="1">
      <c r="A238" s="32"/>
      <c r="B238" s="20"/>
    </row>
    <row r="239" spans="1:2" ht="13.5" thickBot="1">
      <c r="A239" s="30" t="s">
        <v>130</v>
      </c>
      <c r="B239" s="31">
        <v>80000</v>
      </c>
    </row>
    <row r="240" spans="1:2" ht="13.5" thickBot="1">
      <c r="A240" s="32"/>
      <c r="B240" s="20"/>
    </row>
    <row r="241" spans="1:2" ht="13.5" thickBot="1">
      <c r="A241" s="21" t="s">
        <v>36</v>
      </c>
      <c r="B241" s="36"/>
    </row>
    <row r="242" spans="1:2" ht="12.75">
      <c r="A242" s="26" t="s">
        <v>117</v>
      </c>
      <c r="B242" s="27">
        <v>40000</v>
      </c>
    </row>
    <row r="243" spans="1:2" ht="12.75">
      <c r="A243" s="11" t="s">
        <v>89</v>
      </c>
      <c r="B243" s="12">
        <v>35000</v>
      </c>
    </row>
    <row r="244" spans="1:2" ht="12.75">
      <c r="A244" s="11" t="s">
        <v>210</v>
      </c>
      <c r="B244" s="12">
        <v>2000</v>
      </c>
    </row>
    <row r="245" spans="1:2" ht="13.5" thickBot="1">
      <c r="A245" s="28" t="s">
        <v>131</v>
      </c>
      <c r="B245" s="29">
        <v>10000</v>
      </c>
    </row>
    <row r="246" spans="1:2" ht="14.25" customHeight="1" thickBot="1">
      <c r="A246" s="30" t="s">
        <v>2</v>
      </c>
      <c r="B246" s="31">
        <f>SUM(B242:B245)</f>
        <v>87000</v>
      </c>
    </row>
    <row r="247" spans="1:2" ht="14.25" customHeight="1" thickBot="1">
      <c r="A247" s="32"/>
      <c r="B247" s="20"/>
    </row>
    <row r="248" spans="1:2" ht="13.5" thickBot="1">
      <c r="A248" s="30" t="s">
        <v>15</v>
      </c>
      <c r="B248" s="31">
        <v>150000</v>
      </c>
    </row>
    <row r="249" spans="1:2" ht="13.5" thickBot="1">
      <c r="A249" s="32"/>
      <c r="B249" s="20"/>
    </row>
    <row r="250" spans="1:2" ht="13.5" thickBot="1">
      <c r="A250" s="30" t="s">
        <v>37</v>
      </c>
      <c r="B250" s="31">
        <v>71000</v>
      </c>
    </row>
    <row r="251" spans="1:2" ht="13.5" thickBot="1">
      <c r="A251" s="32"/>
      <c r="B251" s="20"/>
    </row>
    <row r="252" spans="1:2" ht="13.5" thickBot="1">
      <c r="A252" s="34" t="s">
        <v>33</v>
      </c>
      <c r="B252" s="35">
        <v>250000</v>
      </c>
    </row>
    <row r="253" spans="1:2" ht="13.5" thickBot="1">
      <c r="A253" s="32"/>
      <c r="B253" s="20"/>
    </row>
    <row r="254" spans="1:2" ht="12.75">
      <c r="A254" s="89" t="s">
        <v>16</v>
      </c>
      <c r="B254" s="91"/>
    </row>
    <row r="255" spans="1:2" ht="12.75">
      <c r="A255" s="11" t="s">
        <v>132</v>
      </c>
      <c r="B255" s="79">
        <v>2550000</v>
      </c>
    </row>
    <row r="256" spans="1:2" ht="12.75">
      <c r="A256" s="26" t="s">
        <v>133</v>
      </c>
      <c r="B256" s="90">
        <v>100000</v>
      </c>
    </row>
    <row r="257" spans="1:2" ht="12.75">
      <c r="A257" s="11" t="s">
        <v>134</v>
      </c>
      <c r="B257" s="79">
        <v>50000</v>
      </c>
    </row>
    <row r="258" spans="1:2" ht="12.75">
      <c r="A258" s="11" t="s">
        <v>135</v>
      </c>
      <c r="B258" s="79">
        <v>40000</v>
      </c>
    </row>
    <row r="259" spans="1:2" ht="13.5" thickBot="1">
      <c r="A259" s="86" t="s">
        <v>226</v>
      </c>
      <c r="B259" s="87">
        <v>248000</v>
      </c>
    </row>
    <row r="260" spans="1:2" ht="13.5" thickBot="1">
      <c r="A260" s="30" t="s">
        <v>2</v>
      </c>
      <c r="B260" s="88">
        <f>SUM(B255:B259)</f>
        <v>2988000</v>
      </c>
    </row>
    <row r="261" spans="1:2" ht="13.5" thickBot="1">
      <c r="A261" s="32"/>
      <c r="B261" s="20"/>
    </row>
    <row r="262" spans="1:2" ht="13.5" thickBot="1">
      <c r="A262" s="21" t="s">
        <v>9</v>
      </c>
      <c r="B262" s="36"/>
    </row>
    <row r="263" spans="1:2" ht="12.75">
      <c r="A263" s="26" t="s">
        <v>136</v>
      </c>
      <c r="B263" s="27">
        <v>4200000</v>
      </c>
    </row>
    <row r="264" spans="1:2" ht="12.75">
      <c r="A264" s="11" t="s">
        <v>137</v>
      </c>
      <c r="B264" s="12">
        <v>120000</v>
      </c>
    </row>
    <row r="265" spans="1:2" ht="12.75">
      <c r="A265" s="11" t="s">
        <v>138</v>
      </c>
      <c r="B265" s="12">
        <v>1092000</v>
      </c>
    </row>
    <row r="266" spans="1:2" ht="12.75">
      <c r="A266" s="11" t="s">
        <v>139</v>
      </c>
      <c r="B266" s="12">
        <v>378000</v>
      </c>
    </row>
    <row r="267" spans="1:2" ht="12.75">
      <c r="A267" s="11" t="s">
        <v>140</v>
      </c>
      <c r="B267" s="12">
        <v>30000</v>
      </c>
    </row>
    <row r="268" spans="1:2" ht="12.75">
      <c r="A268" s="11" t="s">
        <v>141</v>
      </c>
      <c r="B268" s="12">
        <v>30000</v>
      </c>
    </row>
    <row r="269" spans="1:2" ht="12.75">
      <c r="A269" s="11" t="s">
        <v>142</v>
      </c>
      <c r="B269" s="12">
        <v>100000</v>
      </c>
    </row>
    <row r="270" spans="1:2" ht="12.75">
      <c r="A270" s="11" t="s">
        <v>90</v>
      </c>
      <c r="B270" s="12">
        <v>150000</v>
      </c>
    </row>
    <row r="271" spans="1:2" ht="12.75">
      <c r="A271" s="11" t="s">
        <v>225</v>
      </c>
      <c r="B271" s="12">
        <v>150000</v>
      </c>
    </row>
    <row r="272" spans="1:2" ht="12.75">
      <c r="A272" s="11" t="s">
        <v>125</v>
      </c>
      <c r="B272" s="12">
        <v>15000</v>
      </c>
    </row>
    <row r="273" spans="1:2" ht="12.75">
      <c r="A273" s="11" t="s">
        <v>124</v>
      </c>
      <c r="B273" s="12">
        <v>180000</v>
      </c>
    </row>
    <row r="274" spans="1:2" ht="12.75">
      <c r="A274" s="11" t="s">
        <v>114</v>
      </c>
      <c r="B274" s="12">
        <v>100000</v>
      </c>
    </row>
    <row r="275" spans="1:2" ht="12.75">
      <c r="A275" s="11" t="s">
        <v>115</v>
      </c>
      <c r="B275" s="12">
        <v>30000</v>
      </c>
    </row>
    <row r="276" spans="1:2" ht="12.75">
      <c r="A276" s="11" t="s">
        <v>211</v>
      </c>
      <c r="B276" s="12">
        <v>155000</v>
      </c>
    </row>
    <row r="277" spans="1:2" ht="12.75">
      <c r="A277" s="11" t="s">
        <v>107</v>
      </c>
      <c r="B277" s="12">
        <v>120000</v>
      </c>
    </row>
    <row r="278" spans="1:2" ht="12.75">
      <c r="A278" s="11" t="s">
        <v>143</v>
      </c>
      <c r="B278" s="12">
        <v>500000</v>
      </c>
    </row>
    <row r="279" spans="1:2" ht="12.75">
      <c r="A279" s="11" t="s">
        <v>144</v>
      </c>
      <c r="B279" s="12">
        <v>100000</v>
      </c>
    </row>
    <row r="280" spans="1:2" ht="12.75">
      <c r="A280" s="11" t="s">
        <v>99</v>
      </c>
      <c r="B280" s="12">
        <v>200000</v>
      </c>
    </row>
    <row r="281" spans="1:2" ht="12.75">
      <c r="A281" s="11" t="s">
        <v>145</v>
      </c>
      <c r="B281" s="12">
        <v>5000</v>
      </c>
    </row>
    <row r="282" spans="1:2" ht="12.75">
      <c r="A282" s="11" t="s">
        <v>146</v>
      </c>
      <c r="B282" s="12">
        <v>48000</v>
      </c>
    </row>
    <row r="283" spans="1:2" ht="12.75">
      <c r="A283" s="11" t="s">
        <v>104</v>
      </c>
      <c r="B283" s="12">
        <v>15000</v>
      </c>
    </row>
    <row r="284" spans="1:2" ht="12.75">
      <c r="A284" s="11" t="s">
        <v>147</v>
      </c>
      <c r="B284" s="12">
        <v>280000</v>
      </c>
    </row>
    <row r="285" spans="1:2" ht="12.75">
      <c r="A285" s="11" t="s">
        <v>148</v>
      </c>
      <c r="B285" s="12">
        <v>230000</v>
      </c>
    </row>
    <row r="286" spans="1:2" ht="13.5" thickBot="1">
      <c r="A286" s="11" t="s">
        <v>121</v>
      </c>
      <c r="B286" s="12">
        <v>2000</v>
      </c>
    </row>
    <row r="287" spans="1:2" ht="13.5" thickBot="1">
      <c r="A287" s="30" t="s">
        <v>2</v>
      </c>
      <c r="B287" s="31">
        <f>SUM(B263:B286)</f>
        <v>8230000</v>
      </c>
    </row>
    <row r="288" spans="1:2" ht="13.5" thickBot="1">
      <c r="A288" s="49"/>
      <c r="B288" s="50"/>
    </row>
    <row r="289" spans="1:2" ht="13.5" thickBot="1">
      <c r="A289" s="62" t="s">
        <v>220</v>
      </c>
      <c r="B289" s="63">
        <v>50000</v>
      </c>
    </row>
    <row r="290" spans="1:2" ht="13.5" thickBot="1">
      <c r="A290" s="49"/>
      <c r="B290" s="50"/>
    </row>
    <row r="291" spans="1:2" ht="13.5" thickBot="1">
      <c r="A291" s="62" t="s">
        <v>221</v>
      </c>
      <c r="B291" s="63">
        <v>1000000</v>
      </c>
    </row>
    <row r="292" spans="1:2" ht="12.75">
      <c r="A292" s="49"/>
      <c r="B292" s="50"/>
    </row>
    <row r="293" spans="1:2" ht="13.5" thickBot="1">
      <c r="A293" s="49"/>
      <c r="B293" s="50"/>
    </row>
    <row r="294" spans="1:2" ht="13.5" thickBot="1">
      <c r="A294" s="21" t="s">
        <v>17</v>
      </c>
      <c r="B294" s="36"/>
    </row>
    <row r="295" spans="1:2" ht="12.75">
      <c r="A295" s="26" t="s">
        <v>149</v>
      </c>
      <c r="B295" s="27">
        <v>655000</v>
      </c>
    </row>
    <row r="296" spans="1:2" ht="12.75">
      <c r="A296" s="11" t="s">
        <v>150</v>
      </c>
      <c r="B296" s="12">
        <v>50000</v>
      </c>
    </row>
    <row r="297" spans="1:2" ht="12.75">
      <c r="A297" s="11" t="s">
        <v>117</v>
      </c>
      <c r="B297" s="12">
        <v>555000</v>
      </c>
    </row>
    <row r="298" spans="1:2" ht="12.75">
      <c r="A298" s="11" t="s">
        <v>138</v>
      </c>
      <c r="B298" s="12">
        <v>137000</v>
      </c>
    </row>
    <row r="299" spans="1:2" ht="12.75">
      <c r="A299" s="11" t="s">
        <v>139</v>
      </c>
      <c r="B299" s="12">
        <v>47000</v>
      </c>
    </row>
    <row r="300" spans="1:2" ht="12.75">
      <c r="A300" s="11" t="s">
        <v>90</v>
      </c>
      <c r="B300" s="12">
        <v>80000</v>
      </c>
    </row>
    <row r="301" spans="1:2" ht="12.75">
      <c r="A301" s="11" t="s">
        <v>99</v>
      </c>
      <c r="B301" s="12">
        <v>70000</v>
      </c>
    </row>
    <row r="302" spans="1:2" ht="13.5" thickBot="1">
      <c r="A302" s="28" t="s">
        <v>145</v>
      </c>
      <c r="B302" s="29">
        <v>100000</v>
      </c>
    </row>
    <row r="303" spans="1:2" ht="13.5" thickBot="1">
      <c r="A303" s="30" t="s">
        <v>2</v>
      </c>
      <c r="B303" s="31">
        <f>SUM(B295:B302)</f>
        <v>1694000</v>
      </c>
    </row>
    <row r="304" spans="1:2" ht="13.5" thickBot="1">
      <c r="A304" s="32"/>
      <c r="B304" s="20"/>
    </row>
    <row r="305" spans="1:2" ht="13.5" thickBot="1">
      <c r="A305" s="21" t="s">
        <v>18</v>
      </c>
      <c r="B305" s="36"/>
    </row>
    <row r="306" spans="1:2" ht="12.75">
      <c r="A306" s="26" t="s">
        <v>151</v>
      </c>
      <c r="B306" s="27">
        <v>130000</v>
      </c>
    </row>
    <row r="307" spans="1:2" ht="12.75">
      <c r="A307" s="11" t="s">
        <v>116</v>
      </c>
      <c r="B307" s="12">
        <v>820000</v>
      </c>
    </row>
    <row r="308" spans="1:2" ht="12.75">
      <c r="A308" s="11" t="s">
        <v>138</v>
      </c>
      <c r="B308" s="12">
        <v>140000</v>
      </c>
    </row>
    <row r="309" spans="1:2" ht="12.75">
      <c r="A309" s="11" t="s">
        <v>139</v>
      </c>
      <c r="B309" s="12">
        <v>50000</v>
      </c>
    </row>
    <row r="310" spans="1:2" ht="12.75">
      <c r="A310" s="11" t="s">
        <v>90</v>
      </c>
      <c r="B310" s="12">
        <v>3000</v>
      </c>
    </row>
    <row r="311" spans="1:2" ht="12.75">
      <c r="A311" s="11" t="s">
        <v>107</v>
      </c>
      <c r="B311" s="12">
        <v>31000</v>
      </c>
    </row>
    <row r="312" spans="1:2" ht="12.75">
      <c r="A312" s="11" t="s">
        <v>122</v>
      </c>
      <c r="B312" s="12">
        <v>4000</v>
      </c>
    </row>
    <row r="313" spans="1:2" ht="12.75">
      <c r="A313" s="11" t="s">
        <v>104</v>
      </c>
      <c r="B313" s="12">
        <v>2000</v>
      </c>
    </row>
    <row r="314" spans="1:2" ht="13.5" thickBot="1">
      <c r="A314" s="28" t="s">
        <v>152</v>
      </c>
      <c r="B314" s="29">
        <v>20000</v>
      </c>
    </row>
    <row r="315" spans="1:2" ht="13.5" thickBot="1">
      <c r="A315" s="30" t="s">
        <v>2</v>
      </c>
      <c r="B315" s="31">
        <f>SUM(B306:B314)</f>
        <v>1200000</v>
      </c>
    </row>
    <row r="316" spans="1:2" ht="13.5" thickBot="1">
      <c r="A316" s="32"/>
      <c r="B316" s="20"/>
    </row>
    <row r="317" spans="1:2" ht="13.5" thickBot="1">
      <c r="A317" s="21" t="s">
        <v>22</v>
      </c>
      <c r="B317" s="36"/>
    </row>
    <row r="318" spans="1:2" ht="12.75">
      <c r="A318" s="26" t="s">
        <v>117</v>
      </c>
      <c r="B318" s="27">
        <v>980000</v>
      </c>
    </row>
    <row r="319" spans="1:2" ht="12.75">
      <c r="A319" s="11" t="s">
        <v>138</v>
      </c>
      <c r="B319" s="12">
        <v>255000</v>
      </c>
    </row>
    <row r="320" spans="1:2" ht="12.75">
      <c r="A320" s="11" t="s">
        <v>139</v>
      </c>
      <c r="B320" s="12">
        <v>88000</v>
      </c>
    </row>
    <row r="321" spans="1:2" ht="12.75">
      <c r="A321" s="11" t="s">
        <v>90</v>
      </c>
      <c r="B321" s="12">
        <v>80000</v>
      </c>
    </row>
    <row r="322" spans="1:2" ht="12.75">
      <c r="A322" s="11" t="s">
        <v>125</v>
      </c>
      <c r="B322" s="12">
        <v>20000</v>
      </c>
    </row>
    <row r="323" spans="1:2" ht="12.75">
      <c r="A323" s="11" t="s">
        <v>114</v>
      </c>
      <c r="B323" s="12">
        <v>380000</v>
      </c>
    </row>
    <row r="324" spans="1:2" ht="12.75">
      <c r="A324" s="11" t="s">
        <v>153</v>
      </c>
      <c r="B324" s="12">
        <v>25000</v>
      </c>
    </row>
    <row r="325" spans="1:2" ht="12.75">
      <c r="A325" s="11" t="s">
        <v>115</v>
      </c>
      <c r="B325" s="12">
        <v>80000</v>
      </c>
    </row>
    <row r="326" spans="1:2" ht="12.75">
      <c r="A326" s="11" t="s">
        <v>107</v>
      </c>
      <c r="B326" s="12">
        <v>15000</v>
      </c>
    </row>
    <row r="327" spans="1:2" ht="12.75">
      <c r="A327" s="11" t="s">
        <v>154</v>
      </c>
      <c r="B327" s="12">
        <v>8000</v>
      </c>
    </row>
    <row r="328" spans="1:2" ht="12.75">
      <c r="A328" s="11" t="s">
        <v>155</v>
      </c>
      <c r="B328" s="12">
        <v>105000</v>
      </c>
    </row>
    <row r="329" spans="1:2" ht="12.75">
      <c r="A329" s="11" t="s">
        <v>227</v>
      </c>
      <c r="B329" s="12">
        <v>840000</v>
      </c>
    </row>
    <row r="330" spans="1:2" ht="12.75">
      <c r="A330" s="11" t="s">
        <v>251</v>
      </c>
      <c r="B330" s="12">
        <v>100000</v>
      </c>
    </row>
    <row r="331" spans="1:2" ht="13.5" thickBot="1">
      <c r="A331" s="28" t="s">
        <v>121</v>
      </c>
      <c r="B331" s="29">
        <v>20000</v>
      </c>
    </row>
    <row r="332" spans="1:2" ht="13.5" thickBot="1">
      <c r="A332" s="30" t="s">
        <v>2</v>
      </c>
      <c r="B332" s="31">
        <f>SUM(B318:B331)</f>
        <v>2996000</v>
      </c>
    </row>
    <row r="333" spans="1:2" ht="13.5" thickBot="1">
      <c r="A333" s="32"/>
      <c r="B333" s="20"/>
    </row>
    <row r="334" spans="1:2" ht="13.5" thickBot="1">
      <c r="A334" s="21" t="s">
        <v>24</v>
      </c>
      <c r="B334" s="36"/>
    </row>
    <row r="335" spans="1:2" ht="12.75">
      <c r="A335" s="26" t="s">
        <v>90</v>
      </c>
      <c r="B335" s="27">
        <v>10000</v>
      </c>
    </row>
    <row r="336" spans="1:2" ht="13.5" thickBot="1">
      <c r="A336" s="28" t="s">
        <v>156</v>
      </c>
      <c r="B336" s="29">
        <v>170000</v>
      </c>
    </row>
    <row r="337" spans="1:2" ht="13.5" thickBot="1">
      <c r="A337" s="30" t="s">
        <v>2</v>
      </c>
      <c r="B337" s="31">
        <f>SUM(B335:B336)</f>
        <v>180000</v>
      </c>
    </row>
    <row r="338" spans="1:2" ht="13.5" thickBot="1">
      <c r="A338" s="32"/>
      <c r="B338" s="20"/>
    </row>
    <row r="339" spans="1:2" ht="13.5" thickBot="1">
      <c r="A339" s="30" t="s">
        <v>44</v>
      </c>
      <c r="B339" s="31">
        <v>15000</v>
      </c>
    </row>
    <row r="340" spans="1:2" ht="13.5" thickBot="1">
      <c r="A340" s="32"/>
      <c r="B340" s="20"/>
    </row>
    <row r="341" spans="1:2" ht="13.5" thickBot="1">
      <c r="A341" s="30" t="s">
        <v>39</v>
      </c>
      <c r="B341" s="31">
        <v>55000</v>
      </c>
    </row>
    <row r="342" spans="1:2" ht="13.5" thickBot="1">
      <c r="A342" s="32"/>
      <c r="B342" s="20"/>
    </row>
    <row r="343" spans="1:2" ht="13.5" thickBot="1">
      <c r="A343" s="30" t="s">
        <v>23</v>
      </c>
      <c r="B343" s="31">
        <v>42000</v>
      </c>
    </row>
    <row r="344" spans="1:2" ht="13.5" thickBot="1">
      <c r="A344" s="32"/>
      <c r="B344" s="20"/>
    </row>
    <row r="345" spans="1:2" ht="13.5" thickBot="1">
      <c r="A345" s="30" t="s">
        <v>21</v>
      </c>
      <c r="B345" s="31">
        <v>100000</v>
      </c>
    </row>
    <row r="346" spans="1:2" ht="13.5" thickBot="1">
      <c r="A346" s="32"/>
      <c r="B346" s="20"/>
    </row>
    <row r="347" spans="1:2" ht="13.5" thickBot="1">
      <c r="A347" s="30" t="s">
        <v>25</v>
      </c>
      <c r="B347" s="31">
        <v>50000</v>
      </c>
    </row>
    <row r="348" spans="1:2" ht="13.5" thickBot="1">
      <c r="A348" s="32"/>
      <c r="B348" s="20"/>
    </row>
    <row r="349" spans="1:2" ht="13.5" thickBot="1">
      <c r="A349" s="30" t="s">
        <v>28</v>
      </c>
      <c r="B349" s="31">
        <v>50000</v>
      </c>
    </row>
    <row r="350" spans="1:2" ht="13.5" thickBot="1">
      <c r="A350" s="32"/>
      <c r="B350" s="20"/>
    </row>
    <row r="351" spans="1:2" ht="13.5" thickBot="1">
      <c r="A351" s="30" t="s">
        <v>43</v>
      </c>
      <c r="B351" s="31">
        <v>150000</v>
      </c>
    </row>
    <row r="352" spans="1:2" ht="13.5" thickBot="1">
      <c r="A352" s="32"/>
      <c r="B352" s="20"/>
    </row>
    <row r="353" spans="1:2" ht="13.5" thickBot="1">
      <c r="A353" s="30" t="s">
        <v>45</v>
      </c>
      <c r="B353" s="31">
        <v>40000</v>
      </c>
    </row>
    <row r="354" spans="1:2" ht="13.5" thickBot="1">
      <c r="A354" s="49"/>
      <c r="B354" s="50"/>
    </row>
    <row r="355" spans="1:2" ht="13.5" thickBot="1">
      <c r="A355" s="30" t="s">
        <v>228</v>
      </c>
      <c r="B355" s="63">
        <v>16000</v>
      </c>
    </row>
    <row r="356" spans="1:2" ht="13.5" thickBot="1">
      <c r="A356" s="32"/>
      <c r="B356" s="20"/>
    </row>
    <row r="357" spans="1:2" ht="13.5" thickBot="1">
      <c r="A357" s="34" t="s">
        <v>29</v>
      </c>
      <c r="B357" s="35">
        <f>B355+B353+B351+B349+B347+B345+B343+B341+B339+B337+B332+B315+B303+B291+B289+B287+B260+B252+B250+B248+B246+B239+B237+B235+B226+B218+B211+B199+B193+B187+B173+B157+B159+B155+B153+B143++B139+B130+B113+B93</f>
        <v>30734500</v>
      </c>
    </row>
    <row r="358" spans="1:2" ht="13.5" thickBot="1">
      <c r="A358" s="32"/>
      <c r="B358" s="20"/>
    </row>
    <row r="359" spans="1:2" ht="13.5" thickBot="1">
      <c r="A359" s="21" t="s">
        <v>27</v>
      </c>
      <c r="B359" s="85"/>
    </row>
    <row r="360" spans="1:2" ht="12.75">
      <c r="A360" s="26" t="s">
        <v>229</v>
      </c>
      <c r="B360" s="90">
        <v>630000</v>
      </c>
    </row>
    <row r="361" spans="1:2" ht="12.75">
      <c r="A361" s="11" t="s">
        <v>157</v>
      </c>
      <c r="B361" s="79">
        <f>SUM(B362,B363)</f>
        <v>12169000</v>
      </c>
    </row>
    <row r="362" spans="1:2" s="55" customFormat="1" ht="12.75">
      <c r="A362" s="51" t="s">
        <v>158</v>
      </c>
      <c r="B362" s="94">
        <v>11169000</v>
      </c>
    </row>
    <row r="363" spans="1:2" s="55" customFormat="1" ht="12.75">
      <c r="A363" s="51" t="s">
        <v>159</v>
      </c>
      <c r="B363" s="94">
        <v>1000000</v>
      </c>
    </row>
    <row r="364" spans="1:2" s="68" customFormat="1" ht="12.75">
      <c r="A364" s="67" t="s">
        <v>234</v>
      </c>
      <c r="B364" s="95">
        <v>200000</v>
      </c>
    </row>
    <row r="365" spans="1:2" ht="12.75">
      <c r="A365" s="11" t="s">
        <v>84</v>
      </c>
      <c r="B365" s="79">
        <f>SUM(B366,B367)</f>
        <v>3340000</v>
      </c>
    </row>
    <row r="366" spans="1:2" ht="12.75">
      <c r="A366" s="51" t="s">
        <v>158</v>
      </c>
      <c r="B366" s="94">
        <v>340000</v>
      </c>
    </row>
    <row r="367" spans="1:2" ht="12.75">
      <c r="A367" s="51" t="s">
        <v>159</v>
      </c>
      <c r="B367" s="94">
        <v>3000000</v>
      </c>
    </row>
    <row r="368" spans="1:2" ht="12.75">
      <c r="A368" s="11" t="s">
        <v>160</v>
      </c>
      <c r="B368" s="79">
        <v>1100000</v>
      </c>
    </row>
    <row r="369" spans="1:2" ht="12.75">
      <c r="A369" s="11" t="s">
        <v>161</v>
      </c>
      <c r="B369" s="79">
        <v>2600000</v>
      </c>
    </row>
    <row r="370" spans="1:2" ht="12.75">
      <c r="A370" s="11" t="s">
        <v>162</v>
      </c>
      <c r="B370" s="79">
        <v>170000</v>
      </c>
    </row>
    <row r="371" spans="1:2" ht="12.75">
      <c r="A371" s="11" t="s">
        <v>163</v>
      </c>
      <c r="B371" s="79">
        <v>550000</v>
      </c>
    </row>
    <row r="372" spans="1:2" ht="12.75">
      <c r="A372" s="11" t="s">
        <v>164</v>
      </c>
      <c r="B372" s="79">
        <v>400000</v>
      </c>
    </row>
    <row r="373" spans="1:2" ht="12.75">
      <c r="A373" s="11" t="s">
        <v>165</v>
      </c>
      <c r="B373" s="79">
        <v>70000</v>
      </c>
    </row>
    <row r="374" spans="1:2" ht="12" customHeight="1">
      <c r="A374" s="11" t="s">
        <v>166</v>
      </c>
      <c r="B374" s="79">
        <v>230000</v>
      </c>
    </row>
    <row r="375" spans="1:2" ht="12.75">
      <c r="A375" s="11" t="s">
        <v>168</v>
      </c>
      <c r="B375" s="79">
        <v>100000</v>
      </c>
    </row>
    <row r="376" spans="1:2" ht="12.75">
      <c r="A376" s="11" t="s">
        <v>230</v>
      </c>
      <c r="B376" s="79">
        <v>55000</v>
      </c>
    </row>
    <row r="377" spans="1:2" ht="12.75">
      <c r="A377" s="11" t="s">
        <v>167</v>
      </c>
      <c r="B377" s="79">
        <v>20000</v>
      </c>
    </row>
    <row r="378" spans="1:2" ht="12.75">
      <c r="A378" s="11" t="s">
        <v>169</v>
      </c>
      <c r="B378" s="79">
        <v>70000</v>
      </c>
    </row>
    <row r="379" spans="1:2" ht="12.75">
      <c r="A379" s="11" t="s">
        <v>231</v>
      </c>
      <c r="B379" s="79">
        <v>50000</v>
      </c>
    </row>
    <row r="380" spans="1:2" ht="13.5" customHeight="1">
      <c r="A380" s="11" t="s">
        <v>170</v>
      </c>
      <c r="B380" s="79">
        <v>350000</v>
      </c>
    </row>
    <row r="381" spans="1:2" ht="12.75">
      <c r="A381" s="28" t="s">
        <v>232</v>
      </c>
      <c r="B381" s="96">
        <v>3040000</v>
      </c>
    </row>
    <row r="382" spans="1:2" ht="12.75">
      <c r="A382" s="11" t="s">
        <v>233</v>
      </c>
      <c r="B382" s="79">
        <v>530000</v>
      </c>
    </row>
    <row r="383" spans="1:2" ht="13.5" thickBot="1">
      <c r="A383" s="64" t="s">
        <v>2</v>
      </c>
      <c r="B383" s="97">
        <f>SUM(B360,B361,B364,B365,B368:B382)</f>
        <v>25674000</v>
      </c>
    </row>
    <row r="384" ht="13.5" thickBot="1">
      <c r="A384" s="32"/>
    </row>
    <row r="385" spans="1:2" ht="13.5" thickBot="1">
      <c r="A385" s="30" t="s">
        <v>31</v>
      </c>
      <c r="B385" s="31">
        <v>1000000</v>
      </c>
    </row>
    <row r="386" spans="1:2" ht="13.5" thickBot="1">
      <c r="A386" s="32"/>
      <c r="B386" s="20"/>
    </row>
    <row r="387" spans="1:2" ht="13.5" thickBot="1">
      <c r="A387" s="21" t="s">
        <v>200</v>
      </c>
      <c r="B387" s="33"/>
    </row>
    <row r="388" spans="1:2" ht="12.75">
      <c r="A388" s="26" t="s">
        <v>199</v>
      </c>
      <c r="B388" s="27">
        <f>B4</f>
        <v>50882642</v>
      </c>
    </row>
    <row r="389" spans="1:2" ht="12.75">
      <c r="A389" s="11" t="s">
        <v>235</v>
      </c>
      <c r="B389" s="18">
        <f>SUM(B80,B385)</f>
        <v>57408500</v>
      </c>
    </row>
    <row r="390" spans="1:2" ht="13.5" thickBot="1">
      <c r="A390" s="13" t="s">
        <v>40</v>
      </c>
      <c r="B390" s="14">
        <f>B388-B389</f>
        <v>-6525858</v>
      </c>
    </row>
    <row r="391" spans="1:2" ht="13.5" thickBot="1">
      <c r="A391" s="32"/>
      <c r="B391" s="20"/>
    </row>
    <row r="392" spans="1:2" ht="13.5" thickBot="1">
      <c r="A392" s="21" t="s">
        <v>26</v>
      </c>
      <c r="B392" s="33"/>
    </row>
    <row r="393" spans="1:2" ht="13.5" thickBot="1">
      <c r="A393" s="26" t="s">
        <v>201</v>
      </c>
      <c r="B393" s="27">
        <v>856000</v>
      </c>
    </row>
    <row r="394" spans="1:2" ht="13.5" thickBot="1">
      <c r="A394" s="34" t="s">
        <v>2</v>
      </c>
      <c r="B394" s="35">
        <f>SUM(B393:B393)</f>
        <v>856000</v>
      </c>
    </row>
    <row r="395" spans="1:2" ht="13.5" thickBot="1">
      <c r="A395" s="32"/>
      <c r="B395" s="20"/>
    </row>
    <row r="396" spans="1:2" ht="13.5" thickBot="1">
      <c r="A396" s="30" t="s">
        <v>202</v>
      </c>
      <c r="B396" s="31">
        <f>B388-B389-B394</f>
        <v>-7381858</v>
      </c>
    </row>
    <row r="397" spans="1:2" ht="12.75">
      <c r="A397" s="32" t="s">
        <v>42</v>
      </c>
      <c r="B397" s="52"/>
    </row>
    <row r="398" spans="1:2" ht="12.75">
      <c r="A398" s="32" t="s">
        <v>30</v>
      </c>
      <c r="B398" s="52"/>
    </row>
    <row r="399" spans="1:2" ht="12.75">
      <c r="A399" s="32" t="s">
        <v>236</v>
      </c>
      <c r="B399" s="52" t="s">
        <v>237</v>
      </c>
    </row>
    <row r="400" spans="1:2" ht="12.75">
      <c r="A400" s="52"/>
      <c r="B400" s="52"/>
    </row>
    <row r="401" spans="1:2" ht="12.75">
      <c r="A401" s="52"/>
      <c r="B401" s="52"/>
    </row>
    <row r="402" spans="1:2" ht="12.75">
      <c r="A402" s="52"/>
      <c r="B402" s="52"/>
    </row>
    <row r="403" spans="1:2" ht="12.75">
      <c r="A403" s="52" t="s">
        <v>254</v>
      </c>
      <c r="B403" s="52"/>
    </row>
    <row r="404" spans="1:2" ht="12.75">
      <c r="A404" s="52" t="s">
        <v>255</v>
      </c>
      <c r="B404" s="52"/>
    </row>
    <row r="405" spans="1:2" ht="12.75">
      <c r="A405" s="52"/>
      <c r="B405" s="52"/>
    </row>
    <row r="406" spans="1:2" ht="12.75">
      <c r="A406" s="52"/>
      <c r="B406" s="52"/>
    </row>
    <row r="407" spans="1:2" ht="12.75">
      <c r="A407" s="52"/>
      <c r="B407" s="53" t="s">
        <v>203</v>
      </c>
    </row>
    <row r="408" spans="1:2" ht="12.75">
      <c r="A408" s="52"/>
      <c r="B408" s="54" t="s">
        <v>35</v>
      </c>
    </row>
    <row r="409" spans="1:2" ht="12.75">
      <c r="A409" s="52"/>
      <c r="B409" s="52"/>
    </row>
    <row r="410" spans="1:2" ht="12.75">
      <c r="A410" s="52"/>
      <c r="B410" s="52"/>
    </row>
    <row r="411" spans="1:2" ht="12.75">
      <c r="A411" s="52"/>
      <c r="B411" s="52"/>
    </row>
    <row r="412" spans="1:2" ht="12.75">
      <c r="A412" s="52"/>
      <c r="B412" s="52"/>
    </row>
    <row r="413" spans="1:2" ht="12.75">
      <c r="A413" s="52"/>
      <c r="B413" s="52"/>
    </row>
    <row r="414" spans="1:2" ht="12.75">
      <c r="A414" s="55" t="s">
        <v>253</v>
      </c>
      <c r="B414" s="52"/>
    </row>
    <row r="446" s="69" customFormat="1" ht="12.75">
      <c r="A446" s="69" t="s">
        <v>238</v>
      </c>
    </row>
    <row r="447" ht="13.5" thickBot="1"/>
    <row r="448" spans="1:2" s="69" customFormat="1" ht="13.5" thickBot="1">
      <c r="A448" s="74" t="s">
        <v>239</v>
      </c>
      <c r="B448" s="75"/>
    </row>
    <row r="449" ht="13.5" thickBot="1"/>
    <row r="450" spans="1:2" s="59" customFormat="1" ht="13.5" thickBot="1">
      <c r="A450" s="73" t="s">
        <v>240</v>
      </c>
      <c r="B450" s="73"/>
    </row>
    <row r="451" spans="1:2" ht="12.75">
      <c r="A451" s="72" t="s">
        <v>174</v>
      </c>
      <c r="B451" s="98">
        <v>780000</v>
      </c>
    </row>
    <row r="452" spans="1:2" ht="12.75">
      <c r="A452" s="71" t="s">
        <v>112</v>
      </c>
      <c r="B452" s="99">
        <v>260000</v>
      </c>
    </row>
    <row r="453" spans="1:2" ht="12.75">
      <c r="A453" s="71" t="s">
        <v>242</v>
      </c>
      <c r="B453" s="99">
        <v>32000</v>
      </c>
    </row>
    <row r="454" spans="1:2" ht="12.75">
      <c r="A454" s="71" t="s">
        <v>99</v>
      </c>
      <c r="B454" s="99">
        <v>70000</v>
      </c>
    </row>
    <row r="455" spans="1:2" ht="12.75">
      <c r="A455" s="71" t="s">
        <v>104</v>
      </c>
      <c r="B455" s="99">
        <v>15000</v>
      </c>
    </row>
    <row r="456" spans="1:2" ht="12.75">
      <c r="A456" s="71" t="s">
        <v>178</v>
      </c>
      <c r="B456" s="99">
        <v>20000</v>
      </c>
    </row>
    <row r="457" spans="1:2" ht="12.75">
      <c r="A457" s="71" t="s">
        <v>95</v>
      </c>
      <c r="B457" s="99">
        <v>100000</v>
      </c>
    </row>
    <row r="458" spans="1:2" ht="12.75">
      <c r="A458" s="71" t="s">
        <v>241</v>
      </c>
      <c r="B458" s="99">
        <v>10000</v>
      </c>
    </row>
    <row r="459" spans="1:2" ht="12.75">
      <c r="A459" s="71" t="s">
        <v>180</v>
      </c>
      <c r="B459" s="99">
        <v>30000</v>
      </c>
    </row>
    <row r="460" spans="1:2" ht="12.75">
      <c r="A460" s="71" t="s">
        <v>243</v>
      </c>
      <c r="B460" s="99">
        <v>160000</v>
      </c>
    </row>
    <row r="461" spans="1:2" ht="12.75">
      <c r="A461" s="71" t="s">
        <v>244</v>
      </c>
      <c r="B461" s="99">
        <v>300000</v>
      </c>
    </row>
    <row r="462" spans="1:2" ht="12.75">
      <c r="A462" s="71" t="s">
        <v>90</v>
      </c>
      <c r="B462" s="99">
        <v>95000</v>
      </c>
    </row>
    <row r="463" spans="1:2" ht="12.75">
      <c r="A463" s="71" t="s">
        <v>245</v>
      </c>
      <c r="B463" s="99">
        <v>5000</v>
      </c>
    </row>
    <row r="464" spans="1:2" ht="12.75">
      <c r="A464" s="71" t="s">
        <v>246</v>
      </c>
      <c r="B464" s="99">
        <v>3000</v>
      </c>
    </row>
    <row r="465" spans="1:2" ht="12.75">
      <c r="A465" s="71" t="s">
        <v>247</v>
      </c>
      <c r="B465" s="99">
        <v>5000</v>
      </c>
    </row>
    <row r="466" spans="1:2" ht="12.75">
      <c r="A466" s="71" t="s">
        <v>248</v>
      </c>
      <c r="B466" s="99">
        <v>10000</v>
      </c>
    </row>
    <row r="467" spans="1:2" ht="13.5" thickBot="1">
      <c r="A467" s="76" t="s">
        <v>249</v>
      </c>
      <c r="B467" s="100">
        <v>15000</v>
      </c>
    </row>
    <row r="468" spans="1:2" s="69" customFormat="1" ht="13.5" thickBot="1">
      <c r="A468" s="102" t="s">
        <v>250</v>
      </c>
      <c r="B468" s="101">
        <f>SUM(B451:B467)</f>
        <v>1910000</v>
      </c>
    </row>
    <row r="469" ht="13.5" thickBot="1">
      <c r="B469" s="70"/>
    </row>
    <row r="470" spans="1:2" ht="13.5" thickBot="1">
      <c r="A470" s="37" t="s">
        <v>184</v>
      </c>
      <c r="B470" s="46"/>
    </row>
    <row r="471" spans="1:2" ht="12.75">
      <c r="A471" s="39" t="s">
        <v>174</v>
      </c>
      <c r="B471" s="40">
        <v>260000</v>
      </c>
    </row>
    <row r="472" spans="1:2" ht="12.75">
      <c r="A472" s="41" t="s">
        <v>112</v>
      </c>
      <c r="B472" s="18">
        <v>40000</v>
      </c>
    </row>
    <row r="473" spans="1:2" ht="12.75">
      <c r="A473" s="41" t="s">
        <v>181</v>
      </c>
      <c r="B473" s="18">
        <v>80000</v>
      </c>
    </row>
    <row r="474" spans="1:2" ht="12.75">
      <c r="A474" s="41" t="s">
        <v>90</v>
      </c>
      <c r="B474" s="18">
        <v>10000</v>
      </c>
    </row>
    <row r="475" spans="1:2" ht="12.75">
      <c r="A475" s="41" t="s">
        <v>104</v>
      </c>
      <c r="B475" s="18">
        <v>1000</v>
      </c>
    </row>
    <row r="476" spans="1:2" ht="12.75">
      <c r="A476" s="41" t="s">
        <v>99</v>
      </c>
      <c r="B476" s="18">
        <v>2000</v>
      </c>
    </row>
    <row r="477" spans="1:2" ht="12.75">
      <c r="A477" s="41" t="s">
        <v>180</v>
      </c>
      <c r="B477" s="18">
        <v>10000</v>
      </c>
    </row>
    <row r="478" spans="1:2" ht="12.75">
      <c r="A478" s="41" t="s">
        <v>92</v>
      </c>
      <c r="B478" s="18">
        <v>15000</v>
      </c>
    </row>
    <row r="479" spans="1:2" ht="13.5" thickBot="1">
      <c r="A479" s="42" t="s">
        <v>178</v>
      </c>
      <c r="B479" s="43">
        <v>8000</v>
      </c>
    </row>
    <row r="480" spans="1:2" ht="13.5" thickBot="1">
      <c r="A480" s="34" t="s">
        <v>2</v>
      </c>
      <c r="B480" s="35">
        <f>SUM(B471:B479)</f>
        <v>426000</v>
      </c>
    </row>
    <row r="481" spans="1:2" ht="13.5" thickBot="1">
      <c r="A481" s="44"/>
      <c r="B481" s="45"/>
    </row>
    <row r="482" spans="1:2" ht="13.5" thickBot="1">
      <c r="A482" s="37" t="s">
        <v>185</v>
      </c>
      <c r="B482" s="38"/>
    </row>
    <row r="483" spans="1:2" ht="12.75">
      <c r="A483" s="39" t="s">
        <v>174</v>
      </c>
      <c r="B483" s="40">
        <v>80000</v>
      </c>
    </row>
    <row r="484" spans="1:2" ht="12.75">
      <c r="A484" s="41" t="s">
        <v>112</v>
      </c>
      <c r="B484" s="18">
        <v>100000</v>
      </c>
    </row>
    <row r="485" spans="1:2" ht="12.75">
      <c r="A485" s="41" t="s">
        <v>175</v>
      </c>
      <c r="B485" s="18">
        <v>100000</v>
      </c>
    </row>
    <row r="486" spans="1:2" ht="12.75">
      <c r="A486" s="41" t="s">
        <v>176</v>
      </c>
      <c r="B486" s="18">
        <v>12000</v>
      </c>
    </row>
    <row r="487" spans="1:2" ht="12.75">
      <c r="A487" s="41" t="s">
        <v>92</v>
      </c>
      <c r="B487" s="18">
        <v>10000</v>
      </c>
    </row>
    <row r="488" spans="1:2" ht="12.75">
      <c r="A488" s="41" t="s">
        <v>99</v>
      </c>
      <c r="B488" s="18">
        <v>25000</v>
      </c>
    </row>
    <row r="489" spans="1:2" ht="12.75">
      <c r="A489" s="41" t="s">
        <v>90</v>
      </c>
      <c r="B489" s="18">
        <v>5000</v>
      </c>
    </row>
    <row r="490" spans="1:2" ht="12.75">
      <c r="A490" s="41" t="s">
        <v>177</v>
      </c>
      <c r="B490" s="18">
        <v>15000</v>
      </c>
    </row>
    <row r="491" spans="1:2" ht="12.75">
      <c r="A491" s="41" t="s">
        <v>178</v>
      </c>
      <c r="B491" s="18">
        <v>10000</v>
      </c>
    </row>
    <row r="492" spans="1:2" ht="13.5" thickBot="1">
      <c r="A492" s="42" t="s">
        <v>179</v>
      </c>
      <c r="B492" s="43">
        <v>2000</v>
      </c>
    </row>
    <row r="493" spans="1:2" ht="13.5" thickBot="1">
      <c r="A493" s="34" t="s">
        <v>2</v>
      </c>
      <c r="B493" s="35">
        <f>SUM(B483:B492)</f>
        <v>359000</v>
      </c>
    </row>
    <row r="494" ht="13.5" thickBot="1"/>
    <row r="495" spans="1:2" ht="13.5" thickBot="1">
      <c r="A495" s="37" t="s">
        <v>182</v>
      </c>
      <c r="B495" s="46">
        <f>SUM(B493,B480,B468,)</f>
        <v>2695000</v>
      </c>
    </row>
    <row r="496" spans="1:2" ht="12.75">
      <c r="A496" s="47"/>
      <c r="B496" s="48"/>
    </row>
    <row r="497" spans="1:2" ht="12.75">
      <c r="A497" s="47"/>
      <c r="B497" s="48"/>
    </row>
    <row r="498" spans="1:2" ht="12.75">
      <c r="A498" s="47"/>
      <c r="B498" s="48"/>
    </row>
    <row r="499" spans="1:2" ht="12.75">
      <c r="A499" s="47"/>
      <c r="B499" s="48"/>
    </row>
    <row r="500" spans="1:2" ht="12.75">
      <c r="A500" s="47"/>
      <c r="B500" s="48"/>
    </row>
    <row r="501" spans="1:2" ht="12.75">
      <c r="A501" s="47"/>
      <c r="B501" s="48"/>
    </row>
    <row r="502" spans="1:2" ht="12.75">
      <c r="A502" s="47"/>
      <c r="B502" s="48"/>
    </row>
    <row r="503" spans="1:2" ht="12.75">
      <c r="A503" s="47"/>
      <c r="B503" s="48"/>
    </row>
    <row r="504" spans="1:2" ht="13.5" thickBot="1">
      <c r="A504" s="47"/>
      <c r="B504" s="48"/>
    </row>
    <row r="505" spans="1:2" ht="13.5" thickBot="1">
      <c r="A505" s="37" t="s">
        <v>186</v>
      </c>
      <c r="B505" s="46"/>
    </row>
    <row r="506" spans="1:2" ht="12.75">
      <c r="A506" s="39" t="s">
        <v>190</v>
      </c>
      <c r="B506" s="40">
        <v>100000</v>
      </c>
    </row>
    <row r="507" spans="1:2" ht="12.75">
      <c r="A507" s="41" t="s">
        <v>191</v>
      </c>
      <c r="B507" s="18">
        <v>60000</v>
      </c>
    </row>
    <row r="508" spans="1:2" ht="12.75">
      <c r="A508" s="41" t="s">
        <v>192</v>
      </c>
      <c r="B508" s="18">
        <v>300000</v>
      </c>
    </row>
    <row r="509" spans="1:2" ht="12.75">
      <c r="A509" s="41" t="s">
        <v>193</v>
      </c>
      <c r="B509" s="18">
        <v>100000</v>
      </c>
    </row>
    <row r="510" spans="1:2" ht="12.75">
      <c r="A510" s="41" t="s">
        <v>194</v>
      </c>
      <c r="B510" s="18">
        <v>80000</v>
      </c>
    </row>
    <row r="511" spans="1:2" ht="12.75">
      <c r="A511" s="41" t="s">
        <v>195</v>
      </c>
      <c r="B511" s="18">
        <v>10000</v>
      </c>
    </row>
    <row r="512" spans="1:2" ht="12.75">
      <c r="A512" s="41" t="s">
        <v>196</v>
      </c>
      <c r="B512" s="18">
        <v>100000</v>
      </c>
    </row>
    <row r="513" spans="1:2" ht="12.75">
      <c r="A513" s="41" t="s">
        <v>197</v>
      </c>
      <c r="B513" s="18">
        <v>30000</v>
      </c>
    </row>
    <row r="514" spans="1:2" ht="13.5" thickBot="1">
      <c r="A514" s="41" t="s">
        <v>198</v>
      </c>
      <c r="B514" s="18">
        <v>1500</v>
      </c>
    </row>
    <row r="515" spans="1:2" ht="13.5" thickBot="1">
      <c r="A515" s="34" t="s">
        <v>2</v>
      </c>
      <c r="B515" s="35">
        <f>SUM(B506:B514)</f>
        <v>781500</v>
      </c>
    </row>
    <row r="516" spans="1:2" ht="13.5" thickBot="1">
      <c r="A516" s="44"/>
      <c r="B516" s="45"/>
    </row>
    <row r="517" spans="1:2" ht="13.5" thickBot="1">
      <c r="A517" s="34" t="s">
        <v>187</v>
      </c>
      <c r="B517" s="35">
        <v>20000</v>
      </c>
    </row>
    <row r="518" spans="1:2" ht="13.5" thickBot="1">
      <c r="A518" s="44"/>
      <c r="B518" s="45"/>
    </row>
    <row r="519" spans="1:2" ht="13.5" thickBot="1">
      <c r="A519" s="34" t="s">
        <v>188</v>
      </c>
      <c r="B519" s="35">
        <v>130000</v>
      </c>
    </row>
    <row r="520" spans="1:2" ht="13.5" thickBot="1">
      <c r="A520" s="44"/>
      <c r="B520" s="45"/>
    </row>
    <row r="521" spans="1:2" ht="13.5" thickBot="1">
      <c r="A521" s="37" t="s">
        <v>189</v>
      </c>
      <c r="B521" s="46">
        <f>SUM(B515,B517,B519)</f>
        <v>931500</v>
      </c>
    </row>
    <row r="522" spans="1:2" ht="13.5" thickBot="1">
      <c r="A522" s="44"/>
      <c r="B522" s="45"/>
    </row>
    <row r="523" spans="1:2" ht="13.5" thickBot="1">
      <c r="A523" s="34" t="s">
        <v>32</v>
      </c>
      <c r="B523" s="35">
        <f>B495-B521</f>
        <v>1763500</v>
      </c>
    </row>
  </sheetData>
  <sheetProtection/>
  <mergeCells count="2">
    <mergeCell ref="A1:B1"/>
    <mergeCell ref="A2:B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&amp;C&amp;P z &amp;N&amp;RPoslední aktualizace: &amp;D</oddFooter>
  </headerFooter>
  <rowBreaks count="10" manualBreakCount="10">
    <brk id="3" max="255" man="1"/>
    <brk id="52" max="255" man="1"/>
    <brk id="79" max="255" man="1"/>
    <brk id="131" max="255" man="1"/>
    <brk id="174" max="255" man="1"/>
    <brk id="227" max="255" man="1"/>
    <brk id="261" max="255" man="1"/>
    <brk id="316" max="255" man="1"/>
    <brk id="358" max="255" man="1"/>
    <brk id="3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Zdice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Zdice</dc:creator>
  <cp:keywords/>
  <dc:description/>
  <cp:lastModifiedBy>Standard</cp:lastModifiedBy>
  <cp:lastPrinted>2007-03-08T07:15:02Z</cp:lastPrinted>
  <dcterms:created xsi:type="dcterms:W3CDTF">2003-11-10T09:48:14Z</dcterms:created>
  <dcterms:modified xsi:type="dcterms:W3CDTF">2007-03-08T07:34:55Z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1629752079</vt:i4>
  </property>
  <property fmtid="{D5CDD505-2E9C-101B-9397-08002B2CF9AE}" pid="3" name="_EmailSubject">
    <vt:lpwstr>Schválený rozpočet na rok 2007 </vt:lpwstr>
  </property>
  <property fmtid="{D5CDD505-2E9C-101B-9397-08002B2CF9AE}" pid="4" name="_AuthorEmail">
    <vt:lpwstr>rozpocet@mesto-zdice.cz</vt:lpwstr>
  </property>
  <property fmtid="{D5CDD505-2E9C-101B-9397-08002B2CF9AE}" pid="5" name="_AuthorEmailDisplayName">
    <vt:lpwstr>Petra Miláčková</vt:lpwstr>
  </property>
  <property fmtid="{D5CDD505-2E9C-101B-9397-08002B2CF9AE}" pid="6" name="_PreviousAdHocReviewCycleID">
    <vt:i4>-894818447</vt:i4>
  </property>
</Properties>
</file>