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2525" windowWidth="8460" windowHeight="6030" activeTab="0"/>
  </bookViews>
  <sheets>
    <sheet name="Rozpočet 2006" sheetId="1" r:id="rId1"/>
    <sheet name="Graf P a V včetně plnění a čerp" sheetId="2" r:id="rId2"/>
    <sheet name="Graf příjmů a výdajů" sheetId="3" r:id="rId3"/>
    <sheet name="Graf plnění a čerpání rozpočtu" sheetId="4" r:id="rId4"/>
  </sheets>
  <definedNames/>
  <calcPr fullCalcOnLoad="1"/>
</workbook>
</file>

<file path=xl/sharedStrings.xml><?xml version="1.0" encoding="utf-8"?>
<sst xmlns="http://schemas.openxmlformats.org/spreadsheetml/2006/main" count="431" uniqueCount="281">
  <si>
    <t>Daň z přidané hodnoty</t>
  </si>
  <si>
    <t>Městská policie</t>
  </si>
  <si>
    <t>Celkem</t>
  </si>
  <si>
    <t>Hřbitov</t>
  </si>
  <si>
    <t>Ostatní nedaňové příjmy</t>
  </si>
  <si>
    <t>Mateřská škola - Žižkova ul. (včetně výdejny)</t>
  </si>
  <si>
    <t>Mateřská škola - Zahradní ul.</t>
  </si>
  <si>
    <t>Základní škola</t>
  </si>
  <si>
    <t>Sociální zabezpečení</t>
  </si>
  <si>
    <t>Vnitřní správa</t>
  </si>
  <si>
    <t>SPOZ</t>
  </si>
  <si>
    <t>Kronika</t>
  </si>
  <si>
    <t>Koupaliště</t>
  </si>
  <si>
    <t>Veřejné osvětlení</t>
  </si>
  <si>
    <t>Veřejná zeleň</t>
  </si>
  <si>
    <t>Odpady</t>
  </si>
  <si>
    <t>Komunikace</t>
  </si>
  <si>
    <t>Zastupitelé</t>
  </si>
  <si>
    <t>Daň z příjmů právnických osob</t>
  </si>
  <si>
    <t>Daň z nemovitostí</t>
  </si>
  <si>
    <t>Úroky</t>
  </si>
  <si>
    <t>Kasárna</t>
  </si>
  <si>
    <t>Lesní hospodářství</t>
  </si>
  <si>
    <t>Kanalizace</t>
  </si>
  <si>
    <t>Kašna</t>
  </si>
  <si>
    <t>Financování</t>
  </si>
  <si>
    <t>Investice</t>
  </si>
  <si>
    <t>Příspěvky na fasády v centru města</t>
  </si>
  <si>
    <t>Celkem výdaje</t>
  </si>
  <si>
    <t>Rezerva</t>
  </si>
  <si>
    <t>Rozpočet</t>
  </si>
  <si>
    <t>Město Zdice</t>
  </si>
  <si>
    <t>Hřiště</t>
  </si>
  <si>
    <t>Granty</t>
  </si>
  <si>
    <t>Rozpočet celkem</t>
  </si>
  <si>
    <t>Veterinární péče, strava, sáčky na exkrementy</t>
  </si>
  <si>
    <t>Saldo příjmů a výdajů (příjmy - výdaje)</t>
  </si>
  <si>
    <t>Lesy</t>
  </si>
  <si>
    <t>Propagace města</t>
  </si>
  <si>
    <t>Infokanál</t>
  </si>
  <si>
    <t>Kamerový systém</t>
  </si>
  <si>
    <t>Neinvestiční dotace ze státního rozpočtu</t>
  </si>
  <si>
    <t>&gt; školství</t>
  </si>
  <si>
    <t>&gt; státní správa</t>
  </si>
  <si>
    <t>Neinvestiční dotace od obcí</t>
  </si>
  <si>
    <t>&gt; ze závislé činnosti</t>
  </si>
  <si>
    <t>Daň z příjmů fyzických osob</t>
  </si>
  <si>
    <t>&gt; ze samostatné výdělečné činnosti</t>
  </si>
  <si>
    <t>&gt; z kapitálových výnosů</t>
  </si>
  <si>
    <t>Daň z příjmů právnických osob za obec</t>
  </si>
  <si>
    <t>Místní poplatky</t>
  </si>
  <si>
    <t>&gt; za komunální odpad</t>
  </si>
  <si>
    <t>&gt; za psy</t>
  </si>
  <si>
    <t>&gt; za užívání veřejného prostranství</t>
  </si>
  <si>
    <t>&gt; za výherní hrací přístroje</t>
  </si>
  <si>
    <t>Správní poplatky</t>
  </si>
  <si>
    <t>&gt; trvalý pobyt</t>
  </si>
  <si>
    <t>&gt; ověřování</t>
  </si>
  <si>
    <t>&gt; stavební</t>
  </si>
  <si>
    <t>&gt; sňatky</t>
  </si>
  <si>
    <t>&gt; přestupky</t>
  </si>
  <si>
    <t>&gt; pozemky</t>
  </si>
  <si>
    <t>&gt; reklama</t>
  </si>
  <si>
    <t>&gt; koupaliště</t>
  </si>
  <si>
    <t>&gt; školník</t>
  </si>
  <si>
    <t>&gt; kotelna</t>
  </si>
  <si>
    <t>&gt; kasárna</t>
  </si>
  <si>
    <t>&gt; domov důchodců</t>
  </si>
  <si>
    <t>&gt; hřiště</t>
  </si>
  <si>
    <t>Pokuty</t>
  </si>
  <si>
    <t>&gt; Městská policie</t>
  </si>
  <si>
    <t>&gt; Přestupková komise</t>
  </si>
  <si>
    <t>Sociální péče</t>
  </si>
  <si>
    <t>Dividendy za akcie Vak, a. s., Beroun</t>
  </si>
  <si>
    <t>&gt; rekonstrukce hasičské zbrojnice</t>
  </si>
  <si>
    <t>Příjmy</t>
  </si>
  <si>
    <t>Položka</t>
  </si>
  <si>
    <t>Výdaje</t>
  </si>
  <si>
    <t>&gt; údržba</t>
  </si>
  <si>
    <t>&gt; materiál</t>
  </si>
  <si>
    <t>&gt; knihy, předplatné</t>
  </si>
  <si>
    <t>&gt; telefonní poplatky, poštovné</t>
  </si>
  <si>
    <t>&gt; energie</t>
  </si>
  <si>
    <t>&gt; práce nevýrobní povahy</t>
  </si>
  <si>
    <t>&gt; dohody o provedení práce</t>
  </si>
  <si>
    <t>&gt; práce nevýrobní povahy, pojistné, údržbář</t>
  </si>
  <si>
    <t>Mateřská škola - Zahradní ul. - Školní jídelna</t>
  </si>
  <si>
    <t>&gt; práce nevýr. povahy</t>
  </si>
  <si>
    <t>&gt; služby</t>
  </si>
  <si>
    <t>&gt; kuchyňka</t>
  </si>
  <si>
    <t>&gt; ochranné pomůcky</t>
  </si>
  <si>
    <t>&gt; cestovné</t>
  </si>
  <si>
    <t>&gt; OON</t>
  </si>
  <si>
    <t>&gt; telefony</t>
  </si>
  <si>
    <t>Školní jídelna základní školy</t>
  </si>
  <si>
    <t>&gt; služby a revize</t>
  </si>
  <si>
    <t>&gt; materiál do mycích strojů</t>
  </si>
  <si>
    <t>&gt; ostatní materiál</t>
  </si>
  <si>
    <t>&gt; energie, plyn, voda</t>
  </si>
  <si>
    <t>&gt; odpisy</t>
  </si>
  <si>
    <t>&gt; elektrická energie</t>
  </si>
  <si>
    <t>&gt; pohonné hmoty</t>
  </si>
  <si>
    <t>&gt; odměny</t>
  </si>
  <si>
    <t>&gt; platy</t>
  </si>
  <si>
    <t>&gt; sociální a zdravotní pojištění</t>
  </si>
  <si>
    <t>&gt; práce nevýrobní povahy, služby</t>
  </si>
  <si>
    <t>&gt; oděvy, obuv</t>
  </si>
  <si>
    <t>&gt; ochranné osobní pomůcky</t>
  </si>
  <si>
    <t>&gt; školení</t>
  </si>
  <si>
    <t>&gt; plyn</t>
  </si>
  <si>
    <t>&gt; voda</t>
  </si>
  <si>
    <t>&gt; jednorázové dávky</t>
  </si>
  <si>
    <t>&gt; věcné dary</t>
  </si>
  <si>
    <t>Geometrické plány, zaměření, výpisy z KN</t>
  </si>
  <si>
    <t>Majetkoprávní vypořádání pozemků</t>
  </si>
  <si>
    <t>&gt; komunální odpad - občané, MPZ</t>
  </si>
  <si>
    <t>&gt; tříděný odpad (minus odpočet EKO KOM)</t>
  </si>
  <si>
    <t>&gt; nebezpečný odpad</t>
  </si>
  <si>
    <t>&gt; platy pracovní poměr</t>
  </si>
  <si>
    <t>&gt; dohody mimo pracovní poměr</t>
  </si>
  <si>
    <t>&gt; sociální pojištění</t>
  </si>
  <si>
    <t>&gt; zdravotní pojištění</t>
  </si>
  <si>
    <t>&gt; knihy a učební pomůcky</t>
  </si>
  <si>
    <t>&gt; DHDM</t>
  </si>
  <si>
    <t>&gt; pojištění</t>
  </si>
  <si>
    <t>&gt; školení a vzdělávání</t>
  </si>
  <si>
    <t>&gt; opravy a udržování</t>
  </si>
  <si>
    <t>&gt; programové vybavení</t>
  </si>
  <si>
    <t>&gt; stravování</t>
  </si>
  <si>
    <t>&gt; převod do Sociálního fondu</t>
  </si>
  <si>
    <t>&gt; dopravní obslužnost</t>
  </si>
  <si>
    <t>&gt; dopravní značení</t>
  </si>
  <si>
    <t>&gt; dohody</t>
  </si>
  <si>
    <t>&gt; reprefond</t>
  </si>
  <si>
    <t>&gt; očkování a školení</t>
  </si>
  <si>
    <t>&gt; ostatní služby</t>
  </si>
  <si>
    <t>&gt; služby, deratizace</t>
  </si>
  <si>
    <t>&gt; rekonstrukce spol. klubu a přístavba nové městské knihovny</t>
  </si>
  <si>
    <t>&gt; chodník ke Kostalu</t>
  </si>
  <si>
    <t>&gt; skateboardové hřiště (projekt)</t>
  </si>
  <si>
    <t>&gt; protipovodňová ochrana (projekt)</t>
  </si>
  <si>
    <t>&gt; studie II. st. ZŠ + MŠ</t>
  </si>
  <si>
    <t>&gt; veřejné osvětlení ve Vorlově ulici</t>
  </si>
  <si>
    <t>Souhrn za Mateřskou školu - Zahradní ul.</t>
  </si>
  <si>
    <t>Sbor dobrovolných hasičů Černín</t>
  </si>
  <si>
    <t>Sbor dobrovolných hasičů Zdice</t>
  </si>
  <si>
    <t>&gt; mzdy</t>
  </si>
  <si>
    <t>&gt; půjčovné za filmy</t>
  </si>
  <si>
    <t>&gt; přepravné filmů</t>
  </si>
  <si>
    <t>&gt; promítací stroje</t>
  </si>
  <si>
    <t>&gt; údržba, opravy, revize</t>
  </si>
  <si>
    <t>&gt; cestovné - p. Froněk</t>
  </si>
  <si>
    <t>&gt; stravné</t>
  </si>
  <si>
    <t>&gt; nákup knih</t>
  </si>
  <si>
    <t>Souhrn (výdaje)</t>
  </si>
  <si>
    <t>Společenský klub (výdaje)</t>
  </si>
  <si>
    <t>Městská knihovna (výdaje)</t>
  </si>
  <si>
    <t>Městské kino (výdaje)</t>
  </si>
  <si>
    <t>Společenský klub (příjmy)</t>
  </si>
  <si>
    <t>Městská knihovna (příjmy)</t>
  </si>
  <si>
    <t>Městské kino (příjmy)</t>
  </si>
  <si>
    <t>Souhrn (příjmy)</t>
  </si>
  <si>
    <t>&gt; Taneční kurzy</t>
  </si>
  <si>
    <t>&gt; vstupné z kulturních akcí</t>
  </si>
  <si>
    <t>&gt; nájem sálu</t>
  </si>
  <si>
    <t>&gt; nájem z prodejních akcí</t>
  </si>
  <si>
    <t>&gt; šatna - tržba</t>
  </si>
  <si>
    <t>&gt; D. Centrum - zápisné</t>
  </si>
  <si>
    <t>&gt; ostatní příjmy - úroky</t>
  </si>
  <si>
    <t>Celkem příjmy</t>
  </si>
  <si>
    <t>Rekapitulace</t>
  </si>
  <si>
    <t>&gt; splátka jistiny úvěru ČS, a. s.</t>
  </si>
  <si>
    <t>Změna stavu krátkodobých prostředků na b. ú. (úbytek)</t>
  </si>
  <si>
    <t xml:space="preserve">&gt; DHDM, HIM </t>
  </si>
  <si>
    <t>&gt; materiál, pracovní oděvy</t>
  </si>
  <si>
    <t>&gt; materiál, služby</t>
  </si>
  <si>
    <t>&gt; poštovné, kolky</t>
  </si>
  <si>
    <t>&gt; čísla popisná</t>
  </si>
  <si>
    <t>Příjmy ze školného a ostatní příjmy</t>
  </si>
  <si>
    <t>Bankovní poplatky</t>
  </si>
  <si>
    <t>&gt; fotokronika</t>
  </si>
  <si>
    <t>&gt; ostraha kasáren</t>
  </si>
  <si>
    <t>&gt; chodník k Černínu (projekt)</t>
  </si>
  <si>
    <t>&gt; podchod k Č.D.  (projekt)</t>
  </si>
  <si>
    <t>&gt; splátka leasingu Multicar</t>
  </si>
  <si>
    <t>Celkem výdaje, investice a rezerva</t>
  </si>
  <si>
    <t>Společenský klub</t>
  </si>
  <si>
    <t>Výdaje:</t>
  </si>
  <si>
    <t>&gt; tel. popl., poštovné (kulturní komise)</t>
  </si>
  <si>
    <t>&gt; tel. popl, poštovné</t>
  </si>
  <si>
    <t>&gt; Zdické noviny (www stránky)</t>
  </si>
  <si>
    <t>&gt; D-centrum Zahrádka</t>
  </si>
  <si>
    <t>&gt; Letní dětský tábor</t>
  </si>
  <si>
    <t>&gt; Zdický smíšený vokální sbor</t>
  </si>
  <si>
    <t>&gt; bankovní poplatky</t>
  </si>
  <si>
    <t xml:space="preserve">Celkem </t>
  </si>
  <si>
    <t>tento úbytek bude financován zůstatkem na účtech</t>
  </si>
  <si>
    <t>Sociální fond</t>
  </si>
  <si>
    <t>Fond rozvoje bydlení</t>
  </si>
  <si>
    <t>Fond Domova důchodců</t>
  </si>
  <si>
    <t>Voda</t>
  </si>
  <si>
    <t>Vklad Mikroregion Litavka</t>
  </si>
  <si>
    <t>&gt; tělocvičné nářadí pro 1. stupeň</t>
  </si>
  <si>
    <t>&gt; odpisy 2007</t>
  </si>
  <si>
    <t>&gt; opravy</t>
  </si>
  <si>
    <t>Příloha k návrhu rozpočtu na rok 2008</t>
  </si>
  <si>
    <t>&gt; kultura 2008</t>
  </si>
  <si>
    <t>&gt; PC, Office</t>
  </si>
  <si>
    <t>&gt; účetní program</t>
  </si>
  <si>
    <t>&gt; Poncarovy Zdice - 10. ročník</t>
  </si>
  <si>
    <t>&gt; Zdické noviny- prodej a inzerce</t>
  </si>
  <si>
    <t>&gt; nájem kuchyně + automat (káva)</t>
  </si>
  <si>
    <t>&gt; telefony, internet</t>
  </si>
  <si>
    <t>&gt; z dotace K.H.Z.S.</t>
  </si>
  <si>
    <t>&gt; služby (včetně obědů v době dovolených)</t>
  </si>
  <si>
    <t>&gt; ul. Za Litavou</t>
  </si>
  <si>
    <t xml:space="preserve">&gt; DHDM </t>
  </si>
  <si>
    <t>&gt; plynofikace budovy MPZ</t>
  </si>
  <si>
    <t>&gt; palivo</t>
  </si>
  <si>
    <t>Zůstatek na účtech k 31. 12. 2007</t>
  </si>
  <si>
    <t>Sportovní a technické zařízení města (výdaje)</t>
  </si>
  <si>
    <t>Sportovní a technické zařízení města (příjmy)</t>
  </si>
  <si>
    <t xml:space="preserve">Sportovní a technické zařízení města </t>
  </si>
  <si>
    <t>&gt; ostatní náklady</t>
  </si>
  <si>
    <t>&gt; revize nářadí</t>
  </si>
  <si>
    <t>Ubytovna</t>
  </si>
  <si>
    <t>&gt; platy vč. odvodů</t>
  </si>
  <si>
    <t>&gt; energie, plyn. voda</t>
  </si>
  <si>
    <t>&gt; ostatní  náklady</t>
  </si>
  <si>
    <t xml:space="preserve">&gt; předplatné </t>
  </si>
  <si>
    <t>&gt; el. energie</t>
  </si>
  <si>
    <t>Ubytovna (příjmy)</t>
  </si>
  <si>
    <t>&gt; nájem kurtů, haly, hřiště s umělým povrchem</t>
  </si>
  <si>
    <t>Koupaliště (příjmy)</t>
  </si>
  <si>
    <t>Rozpočet P.O. Spol. klub</t>
  </si>
  <si>
    <t>Rozpočet P.O. SaTZM</t>
  </si>
  <si>
    <t>Rozdělení výtěžku z VHP</t>
  </si>
  <si>
    <t>Úroky z úvěru</t>
  </si>
  <si>
    <t>Veřejný rozhlas</t>
  </si>
  <si>
    <t>&gt; projekt cyklostezky - dotace K.Ú.</t>
  </si>
  <si>
    <t>&gt; projekt cyklostezky - vl. zdroje</t>
  </si>
  <si>
    <t>Pronájmy majetku</t>
  </si>
  <si>
    <t>Dar od firmy KOSTAL</t>
  </si>
  <si>
    <t>&gt; bytový dům Černín</t>
  </si>
  <si>
    <t>El. energie v kasárnách</t>
  </si>
  <si>
    <t>Výtěžek z provozování VHP</t>
  </si>
  <si>
    <t>&gt; opravy areálu a vrátnice, osvětlení a hromosvody</t>
  </si>
  <si>
    <t>&gt; programové vybavení - pasport komunikací</t>
  </si>
  <si>
    <t>&gt; služby Auto Cont</t>
  </si>
  <si>
    <t>&gt; elektrická energie, plyn, voda</t>
  </si>
  <si>
    <t>Městský architekt</t>
  </si>
  <si>
    <t xml:space="preserve"> &gt; rekonstrukce koupaliště - dokončení</t>
  </si>
  <si>
    <t>&gt; projekt na opravy komunikací</t>
  </si>
  <si>
    <t>&gt; projekt 2 byt. domy Zdice - sever</t>
  </si>
  <si>
    <t>&gt; rekonstrukce ulic - splátka</t>
  </si>
  <si>
    <t>Rozpočet na rok 2008 je schvalován v paragrafovém znění.</t>
  </si>
  <si>
    <t>Rozpočet na rok 2008 je schodkový a schodek bude hrazen finančními prostředky z minulých let.</t>
  </si>
  <si>
    <t>(tj.příjmy - výdaje - splátka půjčky)</t>
  </si>
  <si>
    <t>&gt; služby, propagace</t>
  </si>
  <si>
    <t>Příspěvek TJ - odložená platba zál. na el. energii 2007</t>
  </si>
  <si>
    <t>Příspěvek TJ - odložená platba záloh na plyn 2007</t>
  </si>
  <si>
    <t>Příspěvek TJ Lokomotiva</t>
  </si>
  <si>
    <t>Příspěvek TJ - závazek ze sml. o dílo STRABAG</t>
  </si>
  <si>
    <t>Příspěvek TJ - vodné a stočné za rok 2007</t>
  </si>
  <si>
    <t>Příspěvek SDH Zdice - dar od firmy Probo Trans</t>
  </si>
  <si>
    <t>&gt; příspěvky na  penzijní pojištění ze Sociálního fondu</t>
  </si>
  <si>
    <t>&gt; příspěvky na penzijní pojištění ze Sociálního fondu</t>
  </si>
  <si>
    <t>&gt; výherní hrací přístroje</t>
  </si>
  <si>
    <t>&gt; splátky úvěru vč. úroků na hřiště (Č. spořitelna)</t>
  </si>
  <si>
    <t>&gt; pojištění z odpovědnosti při prac. úrazu</t>
  </si>
  <si>
    <t>Služby za zpracování žádostí o prostř. z fondů EU</t>
  </si>
  <si>
    <t>Platby daní a poplatků za obec</t>
  </si>
  <si>
    <t>&gt; studie modernizace areálu SaTZM</t>
  </si>
  <si>
    <t>k 31. 12. 2007, který činil Kč 2 552 874,18 a Fondem rozvoje bydlení ve výši 1 272 558,56 Kč.</t>
  </si>
  <si>
    <t>Preventivní programy (ZŠ, doprava)</t>
  </si>
  <si>
    <t xml:space="preserve">Rozpočet na rok 2008 </t>
  </si>
  <si>
    <t>Vypracovala: Ing. Petra Miláčková, dne 5.3.2008</t>
  </si>
  <si>
    <t>Mgr. Miroslav Holotina</t>
  </si>
  <si>
    <t>starosta města</t>
  </si>
  <si>
    <t>dne 3.3.2008 usnesením č. 8/2008, II/3.</t>
  </si>
  <si>
    <t>Rozpočet na rok 2008 byl schválen na 8. zasedání Zastupitelstva města ve Zdicích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</si>
</sst>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  <numFmt numFmtId="166" formatCode="#,##0\ &quot;Kč&quot;"/>
    <numFmt numFmtId="167" formatCode="#,##0.00\ &quot;Kč&quot;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1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shrinkToFit="1"/>
      <protection locked="0"/>
    </xf>
    <xf numFmtId="44" fontId="0" fillId="0" borderId="0" xfId="18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shrinkToFit="1"/>
      <protection locked="0"/>
    </xf>
    <xf numFmtId="44" fontId="1" fillId="0" borderId="2" xfId="18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shrinkToFit="1"/>
      <protection locked="0"/>
    </xf>
    <xf numFmtId="0" fontId="0" fillId="0" borderId="4" xfId="0" applyFont="1" applyBorder="1" applyAlignment="1" applyProtection="1">
      <alignment shrinkToFit="1"/>
      <protection locked="0"/>
    </xf>
    <xf numFmtId="0" fontId="0" fillId="0" borderId="5" xfId="0" applyFont="1" applyBorder="1" applyAlignment="1" applyProtection="1">
      <alignment shrinkToFit="1"/>
      <protection locked="0"/>
    </xf>
    <xf numFmtId="0" fontId="0" fillId="0" borderId="0" xfId="0" applyFont="1" applyBorder="1" applyAlignment="1" applyProtection="1">
      <alignment shrinkToFit="1"/>
      <protection locked="0"/>
    </xf>
    <xf numFmtId="44" fontId="0" fillId="0" borderId="0" xfId="18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shrinkToFit="1"/>
      <protection locked="0"/>
    </xf>
    <xf numFmtId="44" fontId="0" fillId="0" borderId="0" xfId="18" applyFont="1" applyAlignment="1" applyProtection="1">
      <alignment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0" fillId="0" borderId="3" xfId="0" applyFont="1" applyBorder="1" applyAlignment="1" applyProtection="1">
      <alignment shrinkToFit="1"/>
      <protection locked="0"/>
    </xf>
    <xf numFmtId="0" fontId="0" fillId="0" borderId="6" xfId="0" applyFont="1" applyBorder="1" applyAlignment="1" applyProtection="1">
      <alignment shrinkToFit="1"/>
      <protection locked="0"/>
    </xf>
    <xf numFmtId="0" fontId="1" fillId="0" borderId="1" xfId="0" applyFont="1" applyBorder="1" applyAlignment="1" applyProtection="1">
      <alignment shrinkToFit="1"/>
      <protection locked="0"/>
    </xf>
    <xf numFmtId="44" fontId="1" fillId="0" borderId="2" xfId="18" applyFont="1" applyBorder="1" applyAlignment="1" applyProtection="1">
      <alignment/>
      <protection locked="0"/>
    </xf>
    <xf numFmtId="0" fontId="0" fillId="0" borderId="0" xfId="0" applyFont="1" applyAlignment="1" applyProtection="1">
      <alignment shrinkToFit="1"/>
      <protection locked="0"/>
    </xf>
    <xf numFmtId="0" fontId="1" fillId="0" borderId="1" xfId="0" applyFont="1" applyFill="1" applyBorder="1" applyAlignment="1" applyProtection="1">
      <alignment shrinkToFit="1"/>
      <protection locked="0"/>
    </xf>
    <xf numFmtId="0" fontId="4" fillId="0" borderId="1" xfId="0" applyFont="1" applyFill="1" applyBorder="1" applyAlignment="1" applyProtection="1">
      <alignment shrinkToFit="1"/>
      <protection locked="0"/>
    </xf>
    <xf numFmtId="0" fontId="0" fillId="0" borderId="3" xfId="0" applyFont="1" applyFill="1" applyBorder="1" applyAlignment="1" applyProtection="1">
      <alignment shrinkToFit="1"/>
      <protection locked="0"/>
    </xf>
    <xf numFmtId="0" fontId="0" fillId="0" borderId="4" xfId="0" applyFont="1" applyFill="1" applyBorder="1" applyAlignment="1" applyProtection="1">
      <alignment shrinkToFit="1"/>
      <protection locked="0"/>
    </xf>
    <xf numFmtId="0" fontId="0" fillId="0" borderId="6" xfId="0" applyFont="1" applyFill="1" applyBorder="1" applyAlignment="1" applyProtection="1">
      <alignment shrinkToFit="1"/>
      <protection locked="0"/>
    </xf>
    <xf numFmtId="0" fontId="0" fillId="0" borderId="0" xfId="0" applyFont="1" applyFill="1" applyAlignment="1" applyProtection="1">
      <alignment shrinkToFit="1"/>
      <protection locked="0"/>
    </xf>
    <xf numFmtId="44" fontId="0" fillId="0" borderId="0" xfId="18" applyFont="1" applyFill="1" applyAlignment="1" applyProtection="1">
      <alignment/>
      <protection locked="0"/>
    </xf>
    <xf numFmtId="44" fontId="4" fillId="0" borderId="2" xfId="18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shrinkToFit="1"/>
      <protection locked="0"/>
    </xf>
    <xf numFmtId="44" fontId="1" fillId="0" borderId="0" xfId="18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shrinkToFit="1"/>
      <protection locked="0"/>
    </xf>
    <xf numFmtId="44" fontId="1" fillId="0" borderId="0" xfId="18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shrinkToFit="1"/>
      <protection locked="0"/>
    </xf>
    <xf numFmtId="44" fontId="1" fillId="0" borderId="0" xfId="18" applyFont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 shrinkToFit="1"/>
      <protection locked="0"/>
    </xf>
    <xf numFmtId="0" fontId="4" fillId="0" borderId="0" xfId="0" applyFont="1" applyAlignment="1" applyProtection="1">
      <alignment/>
      <protection locked="0"/>
    </xf>
    <xf numFmtId="0" fontId="1" fillId="0" borderId="7" xfId="0" applyFont="1" applyBorder="1" applyAlignment="1" applyProtection="1">
      <alignment shrinkToFit="1"/>
      <protection locked="0"/>
    </xf>
    <xf numFmtId="0" fontId="0" fillId="0" borderId="4" xfId="0" applyFont="1" applyBorder="1" applyAlignment="1" applyProtection="1">
      <alignment shrinkToFit="1"/>
      <protection locked="0"/>
    </xf>
    <xf numFmtId="0" fontId="1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3" xfId="0" applyFont="1" applyBorder="1" applyAlignment="1" applyProtection="1">
      <alignment shrinkToFit="1"/>
      <protection locked="0"/>
    </xf>
    <xf numFmtId="0" fontId="0" fillId="0" borderId="6" xfId="0" applyFont="1" applyBorder="1" applyAlignment="1" applyProtection="1">
      <alignment shrinkToFit="1"/>
      <protection locked="0"/>
    </xf>
    <xf numFmtId="0" fontId="1" fillId="0" borderId="3" xfId="0" applyFont="1" applyBorder="1" applyAlignment="1" applyProtection="1">
      <alignment shrinkToFit="1"/>
      <protection locked="0"/>
    </xf>
    <xf numFmtId="0" fontId="1" fillId="0" borderId="5" xfId="0" applyFont="1" applyFill="1" applyBorder="1" applyAlignment="1" applyProtection="1">
      <alignment shrinkToFit="1"/>
      <protection locked="0"/>
    </xf>
    <xf numFmtId="0" fontId="1" fillId="0" borderId="9" xfId="0" applyFont="1" applyBorder="1" applyAlignment="1" applyProtection="1">
      <alignment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shrinkToFit="1"/>
      <protection locked="0"/>
    </xf>
    <xf numFmtId="0" fontId="4" fillId="0" borderId="10" xfId="0" applyFont="1" applyFill="1" applyBorder="1" applyAlignment="1" applyProtection="1">
      <alignment shrinkToFit="1"/>
      <protection locked="0"/>
    </xf>
    <xf numFmtId="0" fontId="0" fillId="0" borderId="11" xfId="0" applyFont="1" applyBorder="1" applyAlignment="1" applyProtection="1">
      <alignment shrinkToFi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shrinkToFit="1"/>
      <protection locked="0"/>
    </xf>
    <xf numFmtId="0" fontId="4" fillId="0" borderId="11" xfId="0" applyFont="1" applyBorder="1" applyAlignment="1" applyProtection="1">
      <alignment shrinkToFi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shrinkToFit="1"/>
      <protection locked="0"/>
    </xf>
    <xf numFmtId="44" fontId="0" fillId="0" borderId="0" xfId="18" applyFont="1" applyFill="1" applyBorder="1" applyAlignment="1" applyProtection="1">
      <alignment/>
      <protection locked="0"/>
    </xf>
    <xf numFmtId="0" fontId="7" fillId="2" borderId="7" xfId="0" applyFont="1" applyFill="1" applyBorder="1" applyAlignment="1" applyProtection="1">
      <alignment shrinkToFit="1"/>
      <protection locked="0"/>
    </xf>
    <xf numFmtId="0" fontId="0" fillId="0" borderId="0" xfId="0" applyAlignment="1" applyProtection="1">
      <alignment horizontal="center"/>
      <protection locked="0"/>
    </xf>
    <xf numFmtId="167" fontId="0" fillId="0" borderId="0" xfId="0" applyNumberFormat="1" applyAlignment="1" applyProtection="1">
      <alignment/>
      <protection locked="0"/>
    </xf>
    <xf numFmtId="0" fontId="7" fillId="2" borderId="12" xfId="0" applyFont="1" applyFill="1" applyBorder="1" applyAlignment="1" applyProtection="1">
      <alignment shrinkToFit="1"/>
      <protection locked="0"/>
    </xf>
    <xf numFmtId="167" fontId="0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44" fontId="1" fillId="0" borderId="13" xfId="18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shrinkToFit="1"/>
      <protection locked="0"/>
    </xf>
    <xf numFmtId="44" fontId="0" fillId="0" borderId="14" xfId="18" applyFont="1" applyBorder="1" applyAlignment="1" applyProtection="1">
      <alignment/>
      <protection locked="0"/>
    </xf>
    <xf numFmtId="44" fontId="0" fillId="0" borderId="15" xfId="18" applyFont="1" applyBorder="1" applyAlignment="1" applyProtection="1">
      <alignment/>
      <protection locked="0"/>
    </xf>
    <xf numFmtId="44" fontId="0" fillId="0" borderId="16" xfId="18" applyFont="1" applyBorder="1" applyAlignment="1" applyProtection="1">
      <alignment/>
      <protection locked="0"/>
    </xf>
    <xf numFmtId="44" fontId="0" fillId="0" borderId="17" xfId="18" applyFont="1" applyBorder="1" applyAlignment="1" applyProtection="1">
      <alignment/>
      <protection locked="0"/>
    </xf>
    <xf numFmtId="44" fontId="1" fillId="0" borderId="13" xfId="18" applyFont="1" applyBorder="1" applyAlignment="1" applyProtection="1">
      <alignment/>
      <protection locked="0"/>
    </xf>
    <xf numFmtId="44" fontId="0" fillId="0" borderId="17" xfId="18" applyFont="1" applyBorder="1" applyAlignment="1" applyProtection="1">
      <alignment/>
      <protection locked="0"/>
    </xf>
    <xf numFmtId="44" fontId="0" fillId="0" borderId="15" xfId="18" applyFont="1" applyBorder="1" applyAlignment="1" applyProtection="1">
      <alignment/>
      <protection locked="0"/>
    </xf>
    <xf numFmtId="44" fontId="0" fillId="0" borderId="18" xfId="18" applyFont="1" applyBorder="1" applyAlignment="1" applyProtection="1">
      <alignment/>
      <protection locked="0"/>
    </xf>
    <xf numFmtId="44" fontId="0" fillId="0" borderId="13" xfId="18" applyFont="1" applyBorder="1" applyAlignment="1" applyProtection="1">
      <alignment/>
      <protection locked="0"/>
    </xf>
    <xf numFmtId="44" fontId="1" fillId="0" borderId="13" xfId="18" applyFont="1" applyFill="1" applyBorder="1" applyAlignment="1" applyProtection="1">
      <alignment/>
      <protection locked="0"/>
    </xf>
    <xf numFmtId="44" fontId="1" fillId="0" borderId="19" xfId="18" applyFont="1" applyBorder="1" applyAlignment="1" applyProtection="1">
      <alignment/>
      <protection locked="0"/>
    </xf>
    <xf numFmtId="44" fontId="0" fillId="0" borderId="17" xfId="18" applyFont="1" applyBorder="1" applyAlignment="1" applyProtection="1">
      <alignment/>
      <protection locked="0"/>
    </xf>
    <xf numFmtId="44" fontId="0" fillId="0" borderId="18" xfId="18" applyFont="1" applyBorder="1" applyAlignment="1" applyProtection="1">
      <alignment/>
      <protection locked="0"/>
    </xf>
    <xf numFmtId="44" fontId="0" fillId="0" borderId="15" xfId="18" applyFont="1" applyBorder="1" applyAlignment="1" applyProtection="1">
      <alignment/>
      <protection locked="0"/>
    </xf>
    <xf numFmtId="44" fontId="7" fillId="2" borderId="20" xfId="18" applyFont="1" applyFill="1" applyBorder="1" applyAlignment="1" applyProtection="1">
      <alignment/>
      <protection locked="0"/>
    </xf>
    <xf numFmtId="44" fontId="1" fillId="0" borderId="17" xfId="18" applyFont="1" applyBorder="1" applyAlignment="1" applyProtection="1">
      <alignment/>
      <protection locked="0"/>
    </xf>
    <xf numFmtId="44" fontId="1" fillId="0" borderId="15" xfId="18" applyFont="1" applyBorder="1" applyAlignment="1" applyProtection="1">
      <alignment/>
      <protection locked="0"/>
    </xf>
    <xf numFmtId="44" fontId="0" fillId="0" borderId="13" xfId="18" applyFont="1" applyBorder="1" applyAlignment="1" applyProtection="1">
      <alignment/>
      <protection locked="0"/>
    </xf>
    <xf numFmtId="44" fontId="0" fillId="0" borderId="14" xfId="18" applyFont="1" applyFill="1" applyBorder="1" applyAlignment="1" applyProtection="1">
      <alignment/>
      <protection locked="0"/>
    </xf>
    <xf numFmtId="44" fontId="0" fillId="0" borderId="18" xfId="18" applyFont="1" applyFill="1" applyBorder="1" applyAlignment="1" applyProtection="1">
      <alignment/>
      <protection locked="0"/>
    </xf>
    <xf numFmtId="44" fontId="0" fillId="0" borderId="13" xfId="18" applyFont="1" applyFill="1" applyBorder="1" applyAlignment="1" applyProtection="1">
      <alignment/>
      <protection locked="0"/>
    </xf>
    <xf numFmtId="44" fontId="0" fillId="0" borderId="17" xfId="18" applyFont="1" applyFill="1" applyBorder="1" applyAlignment="1" applyProtection="1">
      <alignment/>
      <protection locked="0"/>
    </xf>
    <xf numFmtId="44" fontId="0" fillId="0" borderId="15" xfId="18" applyFont="1" applyFill="1" applyBorder="1" applyAlignment="1" applyProtection="1">
      <alignment/>
      <protection locked="0"/>
    </xf>
    <xf numFmtId="44" fontId="0" fillId="0" borderId="18" xfId="18" applyFont="1" applyFill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6" fontId="0" fillId="0" borderId="15" xfId="0" applyNumberFormat="1" applyBorder="1" applyAlignment="1" applyProtection="1">
      <alignment/>
      <protection locked="0"/>
    </xf>
    <xf numFmtId="166" fontId="0" fillId="0" borderId="18" xfId="0" applyNumberFormat="1" applyBorder="1" applyAlignment="1" applyProtection="1">
      <alignment/>
      <protection locked="0"/>
    </xf>
    <xf numFmtId="166" fontId="1" fillId="0" borderId="19" xfId="0" applyNumberFormat="1" applyFont="1" applyBorder="1" applyAlignment="1" applyProtection="1">
      <alignment/>
      <protection locked="0"/>
    </xf>
    <xf numFmtId="44" fontId="4" fillId="0" borderId="13" xfId="18" applyFont="1" applyFill="1" applyBorder="1" applyAlignment="1" applyProtection="1">
      <alignment/>
      <protection locked="0"/>
    </xf>
    <xf numFmtId="44" fontId="1" fillId="0" borderId="16" xfId="18" applyFont="1" applyFill="1" applyBorder="1" applyAlignment="1" applyProtection="1">
      <alignment/>
      <protection locked="0"/>
    </xf>
    <xf numFmtId="44" fontId="0" fillId="0" borderId="14" xfId="18" applyFont="1" applyBorder="1" applyAlignment="1" applyProtection="1">
      <alignment/>
      <protection locked="0"/>
    </xf>
    <xf numFmtId="44" fontId="0" fillId="0" borderId="16" xfId="18" applyFont="1" applyBorder="1" applyAlignment="1" applyProtection="1">
      <alignment/>
      <protection locked="0"/>
    </xf>
    <xf numFmtId="44" fontId="4" fillId="0" borderId="13" xfId="18" applyFont="1" applyBorder="1" applyAlignment="1" applyProtection="1">
      <alignment/>
      <protection locked="0"/>
    </xf>
    <xf numFmtId="44" fontId="4" fillId="0" borderId="21" xfId="18" applyFont="1" applyBorder="1" applyAlignment="1" applyProtection="1">
      <alignment/>
      <protection locked="0"/>
    </xf>
    <xf numFmtId="44" fontId="0" fillId="0" borderId="14" xfId="18" applyFont="1" applyBorder="1" applyAlignment="1" applyProtection="1">
      <alignment/>
      <protection locked="0"/>
    </xf>
    <xf numFmtId="44" fontId="0" fillId="0" borderId="22" xfId="18" applyFont="1" applyBorder="1" applyAlignment="1" applyProtection="1">
      <alignment/>
      <protection locked="0"/>
    </xf>
    <xf numFmtId="44" fontId="0" fillId="0" borderId="23" xfId="18" applyFont="1" applyBorder="1" applyAlignment="1" applyProtection="1">
      <alignment/>
      <protection locked="0"/>
    </xf>
    <xf numFmtId="44" fontId="1" fillId="0" borderId="24" xfId="18" applyFont="1" applyBorder="1" applyAlignment="1" applyProtection="1">
      <alignment/>
      <protection locked="0"/>
    </xf>
    <xf numFmtId="44" fontId="7" fillId="2" borderId="8" xfId="18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 shrinkToFit="1"/>
      <protection locked="0"/>
    </xf>
    <xf numFmtId="44" fontId="1" fillId="0" borderId="20" xfId="18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shrinkToFit="1"/>
      <protection locked="0"/>
    </xf>
    <xf numFmtId="44" fontId="0" fillId="0" borderId="0" xfId="18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shrinkToFit="1"/>
      <protection locked="0"/>
    </xf>
    <xf numFmtId="44" fontId="0" fillId="0" borderId="20" xfId="18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 shrinkToFit="1"/>
      <protection locked="0"/>
    </xf>
    <xf numFmtId="44" fontId="0" fillId="0" borderId="24" xfId="18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6" fontId="0" fillId="0" borderId="16" xfId="0" applyNumberForma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6" fontId="1" fillId="0" borderId="13" xfId="0" applyNumberFormat="1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shrinkToFit="1"/>
      <protection locked="0"/>
    </xf>
    <xf numFmtId="44" fontId="0" fillId="0" borderId="16" xfId="18" applyFont="1" applyBorder="1" applyAlignment="1" applyProtection="1">
      <alignment/>
      <protection locked="0"/>
    </xf>
    <xf numFmtId="44" fontId="1" fillId="0" borderId="19" xfId="18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6" fontId="1" fillId="0" borderId="0" xfId="0" applyNumberFormat="1" applyFont="1" applyBorder="1" applyAlignment="1" applyProtection="1">
      <alignment/>
      <protection locked="0"/>
    </xf>
    <xf numFmtId="166" fontId="4" fillId="0" borderId="13" xfId="0" applyNumberFormat="1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shrinkToFit="1"/>
      <protection locked="0"/>
    </xf>
    <xf numFmtId="44" fontId="1" fillId="0" borderId="20" xfId="18" applyFont="1" applyFill="1" applyBorder="1" applyAlignment="1" applyProtection="1">
      <alignment/>
      <protection locked="0"/>
    </xf>
    <xf numFmtId="44" fontId="0" fillId="0" borderId="14" xfId="0" applyNumberFormat="1" applyFont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 shrinkToFit="1"/>
      <protection locked="0"/>
    </xf>
    <xf numFmtId="44" fontId="0" fillId="0" borderId="16" xfId="18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příjmů a výdajů včetně plnění a čerpání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cat>
            <c:strRef>
              <c:f>('Rozpočet 2006'!$A$4,'Rozpočet 2006'!$A$105)</c:f>
              <c:strCache>
                <c:ptCount val="2"/>
                <c:pt idx="0">
                  <c:v>Příjmy</c:v>
                </c:pt>
                <c:pt idx="1">
                  <c:v>Výdaje</c:v>
                </c:pt>
              </c:strCache>
            </c:strRef>
          </c:cat>
          <c:val>
            <c:numRef>
              <c:f>('Rozpočet 2006'!$B$4,'Rozpočet 2006'!$B$105)</c:f>
              <c:numCache>
                <c:ptCount val="2"/>
                <c:pt idx="0">
                  <c:v>51662642</c:v>
                </c:pt>
                <c:pt idx="1">
                  <c:v>57480500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CC"/>
              </a:solidFill>
            </c:spPr>
          </c:dPt>
          <c:cat>
            <c:strRef>
              <c:f>('Rozpočet 2006'!$A$4,'Rozpočet 2006'!$A$105)</c:f>
              <c:strCache>
                <c:ptCount val="2"/>
                <c:pt idx="0">
                  <c:v>Příjmy</c:v>
                </c:pt>
                <c:pt idx="1">
                  <c:v>Výdaje</c:v>
                </c:pt>
              </c:strCache>
            </c:strRef>
          </c:cat>
          <c:val>
            <c:numRef>
              <c:f>('Rozpočet 2006'!#REF!,'Rozpočet 2006'!#REF!)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9125400"/>
        <c:axId val="37910873"/>
      </c:bar3DChart>
      <c:catAx>
        <c:axId val="191254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7910873"/>
        <c:crosses val="autoZero"/>
        <c:auto val="1"/>
        <c:lblOffset val="100"/>
        <c:noMultiLvlLbl val="0"/>
      </c:catAx>
      <c:valAx>
        <c:axId val="37910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254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příjmů a výdajů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'Rozpočet 2006'!$A$4</c:f>
              <c:strCache>
                <c:ptCount val="1"/>
                <c:pt idx="0">
                  <c:v>Příjmy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2006'!$B$4</c:f>
              <c:numCache>
                <c:ptCount val="1"/>
                <c:pt idx="0">
                  <c:v>51662642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'Rozpočet 2006'!$A$105</c:f>
              <c:strCache>
                <c:ptCount val="1"/>
                <c:pt idx="0">
                  <c:v>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2006'!$B$105</c:f>
              <c:numCache>
                <c:ptCount val="1"/>
                <c:pt idx="0">
                  <c:v>57480500</c:v>
                </c:pt>
              </c:numCache>
            </c:numRef>
          </c:val>
          <c:shape val="box"/>
        </c:ser>
        <c:shape val="box"/>
        <c:axId val="5653538"/>
        <c:axId val="50881843"/>
      </c:bar3DChart>
      <c:catAx>
        <c:axId val="5653538"/>
        <c:scaling>
          <c:orientation val="minMax"/>
        </c:scaling>
        <c:axPos val="b"/>
        <c:majorGridlines/>
        <c:minorGridlines/>
        <c:delete val="1"/>
        <c:majorTickMark val="out"/>
        <c:minorTickMark val="none"/>
        <c:tickLblPos val="low"/>
        <c:crossAx val="50881843"/>
        <c:crosses val="autoZero"/>
        <c:auto val="1"/>
        <c:lblOffset val="100"/>
        <c:noMultiLvlLbl val="0"/>
      </c:catAx>
      <c:valAx>
        <c:axId val="50881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3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Plnění a čerpání rozpočtu pro rok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'Rozpočet 2006'!$A$4</c:f>
              <c:strCache>
                <c:ptCount val="1"/>
                <c:pt idx="0">
                  <c:v>Příjmy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'Rozpočet 2006'!$A$105</c:f>
              <c:strCache>
                <c:ptCount val="1"/>
                <c:pt idx="0">
                  <c:v>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5283404"/>
        <c:axId val="27788589"/>
      </c:bar3DChart>
      <c:catAx>
        <c:axId val="55283404"/>
        <c:scaling>
          <c:orientation val="minMax"/>
        </c:scaling>
        <c:axPos val="b"/>
        <c:minorGridlines/>
        <c:delete val="1"/>
        <c:majorTickMark val="out"/>
        <c:minorTickMark val="none"/>
        <c:tickLblPos val="low"/>
        <c:crossAx val="27788589"/>
        <c:crosses val="autoZero"/>
        <c:auto val="1"/>
        <c:lblOffset val="100"/>
        <c:noMultiLvlLbl val="0"/>
      </c:catAx>
      <c:valAx>
        <c:axId val="27788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83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4"/>
  <sheetViews>
    <sheetView tabSelected="1" workbookViewId="0" topLeftCell="A1">
      <pane ySplit="3" topLeftCell="BM428" activePane="bottomLeft" state="frozen"/>
      <selection pane="topLeft" activeCell="A1" sqref="A1"/>
      <selection pane="bottomLeft" activeCell="A437" sqref="A437"/>
    </sheetView>
  </sheetViews>
  <sheetFormatPr defaultColWidth="9.140625" defaultRowHeight="12.75"/>
  <cols>
    <col min="1" max="1" width="44.421875" style="1" customWidth="1"/>
    <col min="2" max="2" width="30.28125" style="1" customWidth="1"/>
    <col min="3" max="3" width="19.8515625" style="1" customWidth="1"/>
    <col min="4" max="4" width="17.8515625" style="1" customWidth="1"/>
    <col min="5" max="16384" width="9.140625" style="1" customWidth="1"/>
  </cols>
  <sheetData>
    <row r="1" spans="1:2" ht="30">
      <c r="A1" s="157" t="s">
        <v>31</v>
      </c>
      <c r="B1" s="157"/>
    </row>
    <row r="2" spans="1:2" ht="23.25">
      <c r="A2" s="158" t="s">
        <v>275</v>
      </c>
      <c r="B2" s="158"/>
    </row>
    <row r="3" spans="1:3" ht="13.5" thickBot="1">
      <c r="A3" s="2" t="s">
        <v>76</v>
      </c>
      <c r="B3" s="2" t="s">
        <v>30</v>
      </c>
      <c r="C3" s="67"/>
    </row>
    <row r="4" spans="1:4" ht="15.75" thickBot="1">
      <c r="A4" s="66" t="s">
        <v>75</v>
      </c>
      <c r="B4" s="113">
        <f>SUM(B6,B10,B12,B17,B19,B21,B23,B25,B31,B33,B42,B53,B57,B59,B61,B63,B65,B67,B69)</f>
        <v>41434300</v>
      </c>
      <c r="C4" s="71"/>
      <c r="D4" s="60"/>
    </row>
    <row r="5" spans="1:2" ht="13.5" thickBot="1">
      <c r="A5" s="3"/>
      <c r="B5" s="4"/>
    </row>
    <row r="6" spans="1:4" ht="13.5" thickBot="1">
      <c r="A6" s="5" t="s">
        <v>41</v>
      </c>
      <c r="B6" s="72">
        <f>SUM(B7:B8)</f>
        <v>1665300</v>
      </c>
      <c r="C6" s="60"/>
      <c r="D6" s="60"/>
    </row>
    <row r="7" spans="1:4" ht="12.75">
      <c r="A7" s="7" t="s">
        <v>42</v>
      </c>
      <c r="B7" s="77">
        <v>743700</v>
      </c>
      <c r="C7" s="71"/>
      <c r="D7" s="71"/>
    </row>
    <row r="8" spans="1:4" ht="13.5" thickBot="1">
      <c r="A8" s="9" t="s">
        <v>43</v>
      </c>
      <c r="B8" s="76">
        <v>921600</v>
      </c>
      <c r="C8" s="71"/>
      <c r="D8" s="60"/>
    </row>
    <row r="9" spans="1:3" ht="13.5" thickBot="1">
      <c r="A9" s="3"/>
      <c r="B9" s="4"/>
      <c r="C9" s="68"/>
    </row>
    <row r="10" spans="1:4" ht="13.5" thickBot="1">
      <c r="A10" s="5" t="s">
        <v>44</v>
      </c>
      <c r="B10" s="72">
        <v>800000</v>
      </c>
      <c r="C10" s="71"/>
      <c r="D10" s="60"/>
    </row>
    <row r="11" spans="1:3" ht="13.5" thickBot="1">
      <c r="A11" s="10"/>
      <c r="B11" s="11"/>
      <c r="C11" s="68"/>
    </row>
    <row r="12" spans="1:4" ht="13.5" thickBot="1">
      <c r="A12" s="5" t="s">
        <v>46</v>
      </c>
      <c r="B12" s="72">
        <f>SUM(B13:B15)</f>
        <v>6850000</v>
      </c>
      <c r="C12" s="71"/>
      <c r="D12" s="60"/>
    </row>
    <row r="13" spans="1:4" ht="12.75">
      <c r="A13" s="73" t="s">
        <v>45</v>
      </c>
      <c r="B13" s="74">
        <v>6000000</v>
      </c>
      <c r="C13" s="71"/>
      <c r="D13" s="60"/>
    </row>
    <row r="14" spans="1:4" ht="12.75">
      <c r="A14" s="8" t="s">
        <v>47</v>
      </c>
      <c r="B14" s="75">
        <v>500000</v>
      </c>
      <c r="C14" s="71"/>
      <c r="D14" s="60"/>
    </row>
    <row r="15" spans="1:4" ht="13.5" thickBot="1">
      <c r="A15" s="9" t="s">
        <v>48</v>
      </c>
      <c r="B15" s="76">
        <v>350000</v>
      </c>
      <c r="C15" s="71"/>
      <c r="D15" s="60"/>
    </row>
    <row r="16" spans="1:3" ht="13.5" thickBot="1">
      <c r="A16" s="3"/>
      <c r="B16" s="4"/>
      <c r="C16" s="68"/>
    </row>
    <row r="17" spans="1:3" ht="13.5" thickBot="1">
      <c r="A17" s="5" t="s">
        <v>18</v>
      </c>
      <c r="B17" s="6">
        <v>8100000</v>
      </c>
      <c r="C17" s="68"/>
    </row>
    <row r="18" spans="1:3" ht="13.5" thickBot="1">
      <c r="A18" s="10"/>
      <c r="B18" s="11"/>
      <c r="C18" s="68"/>
    </row>
    <row r="19" spans="1:4" ht="13.5" thickBot="1">
      <c r="A19" s="5" t="s">
        <v>49</v>
      </c>
      <c r="B19" s="72">
        <v>1000000</v>
      </c>
      <c r="C19" s="71"/>
      <c r="D19" s="71"/>
    </row>
    <row r="20" spans="1:2" ht="13.5" thickBot="1">
      <c r="A20" s="10"/>
      <c r="B20" s="11"/>
    </row>
    <row r="21" spans="1:2" ht="13.5" thickBot="1">
      <c r="A21" s="5" t="s">
        <v>0</v>
      </c>
      <c r="B21" s="6">
        <v>13300000</v>
      </c>
    </row>
    <row r="22" spans="1:2" ht="13.5" thickBot="1">
      <c r="A22" s="10"/>
      <c r="B22" s="11"/>
    </row>
    <row r="23" spans="1:2" ht="13.5" thickBot="1">
      <c r="A23" s="5" t="s">
        <v>19</v>
      </c>
      <c r="B23" s="72">
        <v>1200000</v>
      </c>
    </row>
    <row r="24" spans="1:2" ht="13.5" thickBot="1">
      <c r="A24" s="10"/>
      <c r="B24" s="11"/>
    </row>
    <row r="25" spans="1:2" ht="13.5" thickBot="1">
      <c r="A25" s="5" t="s">
        <v>50</v>
      </c>
      <c r="B25" s="72">
        <f>SUM(B26:B29)</f>
        <v>2187000</v>
      </c>
    </row>
    <row r="26" spans="1:2" ht="12.75">
      <c r="A26" s="7" t="s">
        <v>51</v>
      </c>
      <c r="B26" s="77">
        <v>1850000</v>
      </c>
    </row>
    <row r="27" spans="1:2" ht="12.75">
      <c r="A27" s="8" t="s">
        <v>52</v>
      </c>
      <c r="B27" s="75">
        <v>72000</v>
      </c>
    </row>
    <row r="28" spans="1:2" ht="12.75">
      <c r="A28" s="8" t="s">
        <v>53</v>
      </c>
      <c r="B28" s="75">
        <v>20000</v>
      </c>
    </row>
    <row r="29" spans="1:2" ht="13.5" thickBot="1">
      <c r="A29" s="9" t="s">
        <v>54</v>
      </c>
      <c r="B29" s="76">
        <v>245000</v>
      </c>
    </row>
    <row r="30" spans="1:2" ht="13.5" thickBot="1">
      <c r="A30" s="3"/>
      <c r="B30" s="4"/>
    </row>
    <row r="31" spans="1:4" ht="13.5" thickBot="1">
      <c r="A31" s="5" t="s">
        <v>245</v>
      </c>
      <c r="B31" s="72">
        <v>115000</v>
      </c>
      <c r="C31" s="71"/>
      <c r="D31" s="71"/>
    </row>
    <row r="32" spans="1:2" ht="13.5" thickBot="1">
      <c r="A32" s="10"/>
      <c r="B32" s="11"/>
    </row>
    <row r="33" spans="1:2" ht="13.5" thickBot="1">
      <c r="A33" s="5" t="s">
        <v>55</v>
      </c>
      <c r="B33" s="72">
        <f>SUM(B34:B40)</f>
        <v>215000</v>
      </c>
    </row>
    <row r="34" spans="1:2" ht="12.75">
      <c r="A34" s="7" t="s">
        <v>56</v>
      </c>
      <c r="B34" s="77">
        <v>5000</v>
      </c>
    </row>
    <row r="35" spans="1:2" ht="12.75">
      <c r="A35" s="8" t="s">
        <v>57</v>
      </c>
      <c r="B35" s="75">
        <v>70000</v>
      </c>
    </row>
    <row r="36" spans="1:2" ht="12.75">
      <c r="A36" s="8" t="s">
        <v>267</v>
      </c>
      <c r="B36" s="75">
        <v>118000</v>
      </c>
    </row>
    <row r="37" spans="1:2" ht="12.75">
      <c r="A37" s="8" t="s">
        <v>58</v>
      </c>
      <c r="B37" s="75">
        <v>15000</v>
      </c>
    </row>
    <row r="38" spans="1:2" ht="12.75">
      <c r="A38" s="8" t="s">
        <v>59</v>
      </c>
      <c r="B38" s="75">
        <v>4000</v>
      </c>
    </row>
    <row r="39" spans="1:2" ht="12.75">
      <c r="A39" s="8" t="s">
        <v>177</v>
      </c>
      <c r="B39" s="75">
        <v>2000</v>
      </c>
    </row>
    <row r="40" spans="1:2" ht="13.5" thickBot="1">
      <c r="A40" s="9" t="s">
        <v>60</v>
      </c>
      <c r="B40" s="76">
        <v>1000</v>
      </c>
    </row>
    <row r="41" spans="1:2" ht="13.5" thickBot="1">
      <c r="A41" s="12"/>
      <c r="B41" s="12"/>
    </row>
    <row r="42" spans="1:4" ht="13.5" thickBot="1">
      <c r="A42" s="5" t="s">
        <v>241</v>
      </c>
      <c r="B42" s="72">
        <f>SUM(B43:B51)</f>
        <v>5410000</v>
      </c>
      <c r="C42" s="60"/>
      <c r="D42" s="60"/>
    </row>
    <row r="43" spans="1:4" ht="12.75">
      <c r="A43" s="73" t="s">
        <v>61</v>
      </c>
      <c r="B43" s="74">
        <v>40000</v>
      </c>
      <c r="C43" s="60"/>
      <c r="D43" s="60"/>
    </row>
    <row r="44" spans="1:4" ht="12.75">
      <c r="A44" s="8" t="s">
        <v>62</v>
      </c>
      <c r="B44" s="75">
        <v>110000</v>
      </c>
      <c r="C44" s="60"/>
      <c r="D44" s="60"/>
    </row>
    <row r="45" spans="1:4" ht="12.75">
      <c r="A45" s="8" t="s">
        <v>63</v>
      </c>
      <c r="B45" s="75">
        <v>30000</v>
      </c>
      <c r="C45" s="71"/>
      <c r="D45" s="71"/>
    </row>
    <row r="46" spans="1:4" ht="12.75">
      <c r="A46" s="8" t="s">
        <v>64</v>
      </c>
      <c r="B46" s="75">
        <v>30000</v>
      </c>
      <c r="C46" s="60"/>
      <c r="D46" s="60"/>
    </row>
    <row r="47" spans="1:4" ht="12.75">
      <c r="A47" s="8" t="s">
        <v>65</v>
      </c>
      <c r="B47" s="75">
        <v>160000</v>
      </c>
      <c r="C47" s="60"/>
      <c r="D47" s="60"/>
    </row>
    <row r="48" spans="1:4" ht="12.75">
      <c r="A48" s="8" t="s">
        <v>66</v>
      </c>
      <c r="B48" s="75">
        <v>4500000</v>
      </c>
      <c r="C48" s="60"/>
      <c r="D48" s="60"/>
    </row>
    <row r="49" spans="1:4" ht="12.75">
      <c r="A49" s="8" t="s">
        <v>67</v>
      </c>
      <c r="B49" s="75">
        <v>205000</v>
      </c>
      <c r="C49" s="60"/>
      <c r="D49" s="60"/>
    </row>
    <row r="50" spans="1:4" ht="12.75">
      <c r="A50" s="17" t="s">
        <v>68</v>
      </c>
      <c r="B50" s="86">
        <v>35000</v>
      </c>
      <c r="C50" s="60"/>
      <c r="D50" s="60"/>
    </row>
    <row r="51" spans="1:4" ht="13.5" thickBot="1">
      <c r="A51" s="9" t="s">
        <v>243</v>
      </c>
      <c r="B51" s="76">
        <v>300000</v>
      </c>
      <c r="C51" s="60"/>
      <c r="D51" s="60"/>
    </row>
    <row r="52" spans="1:4" ht="13.5" thickBot="1">
      <c r="A52" s="3"/>
      <c r="B52" s="4"/>
      <c r="C52" s="60"/>
      <c r="D52" s="60"/>
    </row>
    <row r="53" spans="1:2" ht="13.5" thickBot="1">
      <c r="A53" s="5" t="s">
        <v>69</v>
      </c>
      <c r="B53" s="72">
        <f>SUM(B54:B55)</f>
        <v>45000</v>
      </c>
    </row>
    <row r="54" spans="1:2" ht="12.75">
      <c r="A54" s="7" t="s">
        <v>70</v>
      </c>
      <c r="B54" s="77">
        <v>30000</v>
      </c>
    </row>
    <row r="55" spans="1:2" ht="13.5" thickBot="1">
      <c r="A55" s="140" t="s">
        <v>71</v>
      </c>
      <c r="B55" s="141">
        <v>15000</v>
      </c>
    </row>
    <row r="56" spans="1:2" ht="13.5" thickBot="1">
      <c r="A56" s="3"/>
      <c r="B56" s="4"/>
    </row>
    <row r="57" spans="1:2" ht="13.5" thickBot="1">
      <c r="A57" s="5" t="s">
        <v>20</v>
      </c>
      <c r="B57" s="72">
        <v>50000</v>
      </c>
    </row>
    <row r="58" spans="1:2" ht="13.5" thickBot="1">
      <c r="A58" s="10"/>
      <c r="B58" s="11"/>
    </row>
    <row r="59" spans="1:2" ht="13.5" thickBot="1">
      <c r="A59" s="5" t="s">
        <v>37</v>
      </c>
      <c r="B59" s="72">
        <v>30000</v>
      </c>
    </row>
    <row r="60" spans="1:2" ht="13.5" thickBot="1">
      <c r="A60" s="35"/>
      <c r="B60" s="36"/>
    </row>
    <row r="61" spans="1:4" ht="13.5" thickBot="1">
      <c r="A61" s="5" t="s">
        <v>72</v>
      </c>
      <c r="B61" s="72">
        <v>55000</v>
      </c>
      <c r="C61" s="60"/>
      <c r="D61" s="60"/>
    </row>
    <row r="62" spans="1:4" ht="13.5" thickBot="1">
      <c r="A62" s="10"/>
      <c r="B62" s="11"/>
      <c r="C62" s="60"/>
      <c r="D62" s="60"/>
    </row>
    <row r="63" spans="1:4" s="41" customFormat="1" ht="13.5" thickBot="1">
      <c r="A63" s="18" t="s">
        <v>242</v>
      </c>
      <c r="B63" s="78">
        <v>244000</v>
      </c>
      <c r="C63" s="143"/>
      <c r="D63" s="143"/>
    </row>
    <row r="64" spans="1:4" ht="13.5" thickBot="1">
      <c r="A64" s="10"/>
      <c r="B64" s="11"/>
      <c r="C64" s="60"/>
      <c r="D64" s="60"/>
    </row>
    <row r="65" spans="1:4" ht="13.5" thickBot="1">
      <c r="A65" s="5" t="s">
        <v>4</v>
      </c>
      <c r="B65" s="72">
        <v>30000</v>
      </c>
      <c r="C65" s="60"/>
      <c r="D65" s="60"/>
    </row>
    <row r="66" spans="1:4" ht="13.5" thickBot="1">
      <c r="A66" s="10"/>
      <c r="B66" s="11"/>
      <c r="C66" s="60"/>
      <c r="D66" s="60"/>
    </row>
    <row r="67" spans="1:4" ht="13.5" thickBot="1">
      <c r="A67" s="5" t="s">
        <v>73</v>
      </c>
      <c r="B67" s="72">
        <v>128000</v>
      </c>
      <c r="C67" s="71"/>
      <c r="D67" s="71"/>
    </row>
    <row r="68" spans="1:4" ht="13.5" thickBot="1">
      <c r="A68" s="35"/>
      <c r="B68" s="36"/>
      <c r="C68" s="71"/>
      <c r="D68" s="60"/>
    </row>
    <row r="69" spans="1:2" ht="13.5" thickBot="1">
      <c r="A69" s="5" t="s">
        <v>244</v>
      </c>
      <c r="B69" s="6">
        <v>10000</v>
      </c>
    </row>
    <row r="70" spans="1:2" ht="12.75">
      <c r="A70" s="35"/>
      <c r="B70" s="36"/>
    </row>
    <row r="71" spans="1:2" ht="12.75">
      <c r="A71" s="35"/>
      <c r="B71" s="36"/>
    </row>
    <row r="72" spans="1:2" ht="12.75">
      <c r="A72" s="35"/>
      <c r="B72" s="36"/>
    </row>
    <row r="73" spans="1:2" ht="12.75">
      <c r="A73" s="35"/>
      <c r="B73" s="36"/>
    </row>
    <row r="74" spans="1:2" ht="12.75">
      <c r="A74" s="35"/>
      <c r="B74" s="36"/>
    </row>
    <row r="75" spans="1:2" ht="12.75">
      <c r="A75" s="35"/>
      <c r="B75" s="36"/>
    </row>
    <row r="76" spans="1:2" ht="12.75">
      <c r="A76" s="35"/>
      <c r="B76" s="36"/>
    </row>
    <row r="77" spans="1:2" ht="12.75">
      <c r="A77" s="35"/>
      <c r="B77" s="36"/>
    </row>
    <row r="78" spans="1:2" ht="12.75">
      <c r="A78" s="35"/>
      <c r="B78" s="36"/>
    </row>
    <row r="79" spans="1:2" ht="12.75">
      <c r="A79" s="35"/>
      <c r="B79" s="36"/>
    </row>
    <row r="80" spans="1:2" ht="12.75">
      <c r="A80" s="35"/>
      <c r="B80" s="36"/>
    </row>
    <row r="81" spans="1:2" ht="12.75">
      <c r="A81" s="35"/>
      <c r="B81" s="36"/>
    </row>
    <row r="82" spans="1:2" ht="12.75">
      <c r="A82" s="35"/>
      <c r="B82" s="36"/>
    </row>
    <row r="83" spans="1:2" ht="12.75">
      <c r="A83" s="35"/>
      <c r="B83" s="36"/>
    </row>
    <row r="84" spans="1:2" ht="12.75">
      <c r="A84" s="35"/>
      <c r="B84" s="36"/>
    </row>
    <row r="85" spans="1:2" ht="12.75">
      <c r="A85" s="35"/>
      <c r="B85" s="36"/>
    </row>
    <row r="86" spans="1:2" ht="12.75">
      <c r="A86" s="35"/>
      <c r="B86" s="36"/>
    </row>
    <row r="87" spans="1:2" ht="12.75">
      <c r="A87" s="35"/>
      <c r="B87" s="36"/>
    </row>
    <row r="88" spans="1:2" ht="12.75">
      <c r="A88" s="35"/>
      <c r="B88" s="36"/>
    </row>
    <row r="89" spans="1:2" ht="12.75">
      <c r="A89" s="35"/>
      <c r="B89" s="36"/>
    </row>
    <row r="90" spans="1:2" ht="12.75">
      <c r="A90" s="35"/>
      <c r="B90" s="36"/>
    </row>
    <row r="91" spans="1:2" ht="12.75">
      <c r="A91" s="35"/>
      <c r="B91" s="36"/>
    </row>
    <row r="92" spans="1:2" ht="12.75">
      <c r="A92" s="35"/>
      <c r="B92" s="36"/>
    </row>
    <row r="93" spans="1:2" ht="12.75">
      <c r="A93" s="35"/>
      <c r="B93" s="36"/>
    </row>
    <row r="94" spans="1:2" ht="12.75">
      <c r="A94" s="35"/>
      <c r="B94" s="36"/>
    </row>
    <row r="95" spans="1:2" ht="12.75">
      <c r="A95" s="35"/>
      <c r="B95" s="36"/>
    </row>
    <row r="96" spans="1:2" ht="12.75">
      <c r="A96" s="35"/>
      <c r="B96" s="36"/>
    </row>
    <row r="97" spans="1:2" ht="12.75">
      <c r="A97" s="35"/>
      <c r="B97" s="36"/>
    </row>
    <row r="98" spans="1:2" ht="12.75">
      <c r="A98" s="35"/>
      <c r="B98" s="36"/>
    </row>
    <row r="99" spans="1:2" ht="12.75">
      <c r="A99" s="35"/>
      <c r="B99" s="36"/>
    </row>
    <row r="100" spans="1:2" ht="12.75">
      <c r="A100" s="35"/>
      <c r="B100" s="36"/>
    </row>
    <row r="101" spans="1:2" ht="12.75">
      <c r="A101" s="35"/>
      <c r="B101" s="36"/>
    </row>
    <row r="102" spans="1:2" ht="12.75">
      <c r="A102" s="35"/>
      <c r="B102" s="36"/>
    </row>
    <row r="103" spans="1:2" ht="12.75">
      <c r="A103" s="35"/>
      <c r="B103" s="36"/>
    </row>
    <row r="104" spans="1:4" ht="12.75">
      <c r="A104" s="116"/>
      <c r="B104" s="117"/>
      <c r="C104" s="70"/>
      <c r="D104" s="71"/>
    </row>
    <row r="105" spans="1:4" ht="15.75" thickBot="1">
      <c r="A105" s="69" t="s">
        <v>77</v>
      </c>
      <c r="B105" s="88">
        <f>SUM(B391,B410)</f>
        <v>42937900</v>
      </c>
      <c r="C105" s="71"/>
      <c r="D105" s="60"/>
    </row>
    <row r="106" spans="1:2" ht="13.5" thickBot="1">
      <c r="A106" s="13"/>
      <c r="B106" s="14"/>
    </row>
    <row r="107" spans="1:2" ht="13.5" thickBot="1">
      <c r="A107" s="15" t="s">
        <v>5</v>
      </c>
      <c r="B107" s="72"/>
    </row>
    <row r="108" spans="1:2" ht="12.75">
      <c r="A108" s="49" t="s">
        <v>178</v>
      </c>
      <c r="B108" s="89">
        <v>90000</v>
      </c>
    </row>
    <row r="109" spans="1:2" ht="12.75">
      <c r="A109" s="57" t="s">
        <v>77</v>
      </c>
      <c r="B109" s="90"/>
    </row>
    <row r="110" spans="1:2" ht="12.75">
      <c r="A110" s="8" t="s">
        <v>78</v>
      </c>
      <c r="B110" s="75">
        <v>35000</v>
      </c>
    </row>
    <row r="111" spans="1:2" ht="12.75">
      <c r="A111" s="8" t="s">
        <v>79</v>
      </c>
      <c r="B111" s="75">
        <v>40000</v>
      </c>
    </row>
    <row r="112" spans="1:2" ht="12.75">
      <c r="A112" s="8" t="s">
        <v>123</v>
      </c>
      <c r="B112" s="75">
        <v>40000</v>
      </c>
    </row>
    <row r="113" spans="1:2" ht="12.75">
      <c r="A113" s="8" t="s">
        <v>80</v>
      </c>
      <c r="B113" s="75">
        <v>15000</v>
      </c>
    </row>
    <row r="114" spans="1:2" ht="12.75">
      <c r="A114" s="8" t="s">
        <v>81</v>
      </c>
      <c r="B114" s="75">
        <v>25000</v>
      </c>
    </row>
    <row r="115" spans="1:2" ht="12.75">
      <c r="A115" s="8" t="s">
        <v>82</v>
      </c>
      <c r="B115" s="75">
        <v>190000</v>
      </c>
    </row>
    <row r="116" spans="1:2" ht="12.75">
      <c r="A116" s="8" t="s">
        <v>83</v>
      </c>
      <c r="B116" s="75">
        <v>30000</v>
      </c>
    </row>
    <row r="117" spans="1:2" ht="13.5" thickBot="1">
      <c r="A117" s="17" t="s">
        <v>84</v>
      </c>
      <c r="B117" s="86">
        <v>40000</v>
      </c>
    </row>
    <row r="118" spans="1:4" ht="13.5" thickBot="1">
      <c r="A118" s="18" t="s">
        <v>34</v>
      </c>
      <c r="B118" s="78">
        <v>325000</v>
      </c>
      <c r="C118" s="70"/>
      <c r="D118" s="70"/>
    </row>
    <row r="119" spans="1:2" ht="13.5" thickBot="1">
      <c r="A119" s="20"/>
      <c r="B119" s="14"/>
    </row>
    <row r="120" spans="1:2" ht="13.5" thickBot="1">
      <c r="A120" s="15" t="s">
        <v>6</v>
      </c>
      <c r="B120" s="107"/>
    </row>
    <row r="121" spans="1:2" ht="13.5" thickBot="1">
      <c r="A121" s="18" t="s">
        <v>178</v>
      </c>
      <c r="B121" s="78">
        <v>155000</v>
      </c>
    </row>
    <row r="122" spans="1:2" ht="12.75">
      <c r="A122" s="51" t="s">
        <v>77</v>
      </c>
      <c r="B122" s="112"/>
    </row>
    <row r="123" spans="1:2" ht="12.75">
      <c r="A123" s="8" t="s">
        <v>78</v>
      </c>
      <c r="B123" s="75">
        <v>15000</v>
      </c>
    </row>
    <row r="124" spans="1:2" ht="12.75">
      <c r="A124" s="8" t="s">
        <v>79</v>
      </c>
      <c r="B124" s="75">
        <v>101000</v>
      </c>
    </row>
    <row r="125" spans="1:2" ht="12.75">
      <c r="A125" s="8" t="s">
        <v>80</v>
      </c>
      <c r="B125" s="75">
        <v>11000</v>
      </c>
    </row>
    <row r="126" spans="1:2" ht="12.75">
      <c r="A126" s="8" t="s">
        <v>81</v>
      </c>
      <c r="B126" s="75">
        <v>40000</v>
      </c>
    </row>
    <row r="127" spans="1:2" ht="12.75">
      <c r="A127" s="8" t="s">
        <v>82</v>
      </c>
      <c r="B127" s="75">
        <v>310000</v>
      </c>
    </row>
    <row r="128" spans="1:2" ht="13.5" thickBot="1">
      <c r="A128" s="17" t="s">
        <v>85</v>
      </c>
      <c r="B128" s="86">
        <v>221000</v>
      </c>
    </row>
    <row r="129" spans="1:2" ht="13.5" thickBot="1">
      <c r="A129" s="21" t="s">
        <v>34</v>
      </c>
      <c r="B129" s="83">
        <v>543000</v>
      </c>
    </row>
    <row r="130" spans="1:2" ht="13.5" thickBot="1">
      <c r="A130" s="20"/>
      <c r="B130" s="14"/>
    </row>
    <row r="131" spans="1:2" ht="13.5" thickBot="1">
      <c r="A131" s="15" t="s">
        <v>86</v>
      </c>
      <c r="B131" s="107"/>
    </row>
    <row r="132" spans="1:2" ht="12.75">
      <c r="A132" s="16" t="s">
        <v>78</v>
      </c>
      <c r="B132" s="85">
        <v>21000</v>
      </c>
    </row>
    <row r="133" spans="1:2" ht="12.75">
      <c r="A133" s="8" t="s">
        <v>79</v>
      </c>
      <c r="B133" s="75">
        <v>36000</v>
      </c>
    </row>
    <row r="134" spans="1:2" ht="12.75">
      <c r="A134" s="8" t="s">
        <v>82</v>
      </c>
      <c r="B134" s="75">
        <v>240000</v>
      </c>
    </row>
    <row r="135" spans="1:2" ht="13.5" thickBot="1">
      <c r="A135" s="17" t="s">
        <v>87</v>
      </c>
      <c r="B135" s="86">
        <v>5000</v>
      </c>
    </row>
    <row r="136" spans="1:2" ht="13.5" thickBot="1">
      <c r="A136" s="21" t="s">
        <v>34</v>
      </c>
      <c r="B136" s="83">
        <f>SUM(B132:B135)</f>
        <v>302000</v>
      </c>
    </row>
    <row r="137" spans="1:2" ht="13.5" thickBot="1">
      <c r="A137" s="21" t="s">
        <v>143</v>
      </c>
      <c r="B137" s="83">
        <f>SUM(B136,B129)</f>
        <v>845000</v>
      </c>
    </row>
    <row r="138" spans="1:2" ht="13.5" thickBot="1">
      <c r="A138" s="20"/>
      <c r="B138" s="14"/>
    </row>
    <row r="139" spans="1:2" ht="13.5" thickBot="1">
      <c r="A139" s="15" t="s">
        <v>7</v>
      </c>
      <c r="B139" s="91"/>
    </row>
    <row r="140" spans="1:2" ht="12.75">
      <c r="A140" s="61" t="s">
        <v>78</v>
      </c>
      <c r="B140" s="109">
        <v>310000</v>
      </c>
    </row>
    <row r="141" spans="1:2" ht="12.75">
      <c r="A141" s="8" t="s">
        <v>88</v>
      </c>
      <c r="B141" s="75">
        <v>130000</v>
      </c>
    </row>
    <row r="142" spans="1:2" ht="12.75">
      <c r="A142" s="8" t="s">
        <v>89</v>
      </c>
      <c r="B142" s="75">
        <v>8000</v>
      </c>
    </row>
    <row r="143" spans="1:2" ht="12.75">
      <c r="A143" s="8" t="s">
        <v>173</v>
      </c>
      <c r="B143" s="75">
        <v>300000</v>
      </c>
    </row>
    <row r="144" spans="1:2" ht="12.75">
      <c r="A144" s="8" t="s">
        <v>248</v>
      </c>
      <c r="B144" s="75">
        <v>68000</v>
      </c>
    </row>
    <row r="145" spans="1:2" ht="12.75">
      <c r="A145" s="8" t="s">
        <v>82</v>
      </c>
      <c r="B145" s="75">
        <v>1200000</v>
      </c>
    </row>
    <row r="146" spans="1:2" ht="12.75">
      <c r="A146" s="8" t="s">
        <v>90</v>
      </c>
      <c r="B146" s="75">
        <v>5000</v>
      </c>
    </row>
    <row r="147" spans="1:2" ht="12.75">
      <c r="A147" s="8" t="s">
        <v>91</v>
      </c>
      <c r="B147" s="75">
        <v>12000</v>
      </c>
    </row>
    <row r="148" spans="1:2" ht="12.75">
      <c r="A148" s="8" t="s">
        <v>92</v>
      </c>
      <c r="B148" s="75">
        <v>21000</v>
      </c>
    </row>
    <row r="149" spans="1:2" ht="12.75">
      <c r="A149" s="8" t="s">
        <v>79</v>
      </c>
      <c r="B149" s="75">
        <v>200000</v>
      </c>
    </row>
    <row r="150" spans="1:2" ht="12.75">
      <c r="A150" s="8" t="s">
        <v>203</v>
      </c>
      <c r="B150" s="75">
        <v>59000</v>
      </c>
    </row>
    <row r="151" spans="1:2" ht="12.75">
      <c r="A151" s="8" t="s">
        <v>93</v>
      </c>
      <c r="B151" s="75">
        <v>78000</v>
      </c>
    </row>
    <row r="152" spans="1:2" ht="12.75">
      <c r="A152" s="8" t="s">
        <v>80</v>
      </c>
      <c r="B152" s="75">
        <v>30000</v>
      </c>
    </row>
    <row r="153" spans="1:2" ht="13.5" thickBot="1">
      <c r="A153" s="118" t="s">
        <v>202</v>
      </c>
      <c r="B153" s="119">
        <v>20000</v>
      </c>
    </row>
    <row r="154" spans="1:4" ht="13.5" thickBot="1">
      <c r="A154" s="18" t="s">
        <v>2</v>
      </c>
      <c r="B154" s="78">
        <f>SUM(B140:B153)</f>
        <v>2441000</v>
      </c>
      <c r="C154" s="70"/>
      <c r="D154" s="70"/>
    </row>
    <row r="155" spans="1:2" ht="13.5" thickBot="1">
      <c r="A155" s="20"/>
      <c r="B155" s="14"/>
    </row>
    <row r="156" spans="1:2" ht="13.5" thickBot="1">
      <c r="A156" s="15" t="s">
        <v>94</v>
      </c>
      <c r="B156" s="91"/>
    </row>
    <row r="157" spans="1:2" ht="12.75">
      <c r="A157" s="16" t="s">
        <v>93</v>
      </c>
      <c r="B157" s="85">
        <v>20000</v>
      </c>
    </row>
    <row r="158" spans="1:2" ht="12.75">
      <c r="A158" s="16" t="s">
        <v>204</v>
      </c>
      <c r="B158" s="85">
        <v>35000</v>
      </c>
    </row>
    <row r="159" spans="1:2" ht="12.75">
      <c r="A159" s="8" t="s">
        <v>95</v>
      </c>
      <c r="B159" s="75">
        <v>70000</v>
      </c>
    </row>
    <row r="160" spans="1:2" ht="12.75">
      <c r="A160" s="8" t="s">
        <v>96</v>
      </c>
      <c r="B160" s="75">
        <v>30000</v>
      </c>
    </row>
    <row r="161" spans="1:2" ht="12.75">
      <c r="A161" s="8" t="s">
        <v>97</v>
      </c>
      <c r="B161" s="75">
        <v>80000</v>
      </c>
    </row>
    <row r="162" spans="1:2" ht="12.75">
      <c r="A162" s="8" t="s">
        <v>98</v>
      </c>
      <c r="B162" s="75">
        <v>1300000</v>
      </c>
    </row>
    <row r="163" spans="1:2" ht="13.5" thickBot="1">
      <c r="A163" s="17" t="s">
        <v>99</v>
      </c>
      <c r="B163" s="86">
        <v>330000</v>
      </c>
    </row>
    <row r="164" spans="1:2" ht="13.5" thickBot="1">
      <c r="A164" s="18" t="s">
        <v>2</v>
      </c>
      <c r="B164" s="78">
        <f>SUM(B157:B163)</f>
        <v>1865000</v>
      </c>
    </row>
    <row r="165" spans="1:2" ht="13.5" thickBot="1">
      <c r="A165" s="20"/>
      <c r="B165" s="14"/>
    </row>
    <row r="166" spans="1:2" ht="12.75">
      <c r="A166" s="58" t="s">
        <v>155</v>
      </c>
      <c r="B166" s="92">
        <v>2803000</v>
      </c>
    </row>
    <row r="167" spans="1:2" s="38" customFormat="1" ht="13.5" thickBot="1">
      <c r="A167" s="37" t="s">
        <v>158</v>
      </c>
      <c r="B167" s="93">
        <v>1016500</v>
      </c>
    </row>
    <row r="168" spans="1:4" ht="13.5" thickBot="1">
      <c r="A168" s="21" t="s">
        <v>30</v>
      </c>
      <c r="B168" s="83">
        <f>SUM(B166-B167)</f>
        <v>1786500</v>
      </c>
      <c r="C168" s="70"/>
      <c r="D168" s="70"/>
    </row>
    <row r="169" spans="1:2" ht="13.5" thickBot="1">
      <c r="A169" s="26"/>
      <c r="B169" s="27"/>
    </row>
    <row r="170" spans="1:2" ht="12.75">
      <c r="A170" s="58" t="s">
        <v>220</v>
      </c>
      <c r="B170" s="151">
        <v>3486000</v>
      </c>
    </row>
    <row r="171" spans="1:2" ht="13.5" thickBot="1">
      <c r="A171" s="152" t="s">
        <v>221</v>
      </c>
      <c r="B171" s="153">
        <v>1320000</v>
      </c>
    </row>
    <row r="172" spans="1:2" s="41" customFormat="1" ht="13.5" thickBot="1">
      <c r="A172" s="149" t="s">
        <v>30</v>
      </c>
      <c r="B172" s="150">
        <f>SUM(B170-B171)</f>
        <v>2166000</v>
      </c>
    </row>
    <row r="173" spans="1:2" s="41" customFormat="1" ht="13.5" thickBot="1">
      <c r="A173" s="29"/>
      <c r="B173" s="30"/>
    </row>
    <row r="174" spans="1:2" s="41" customFormat="1" ht="13.5" thickBot="1">
      <c r="A174" s="21" t="s">
        <v>236</v>
      </c>
      <c r="B174" s="83">
        <v>115000</v>
      </c>
    </row>
    <row r="175" spans="1:2" ht="13.5" thickBot="1">
      <c r="A175" s="29"/>
      <c r="B175" s="30"/>
    </row>
    <row r="176" spans="1:2" ht="13.5" thickBot="1">
      <c r="A176" s="22" t="s">
        <v>145</v>
      </c>
      <c r="B176" s="94"/>
    </row>
    <row r="177" spans="1:2" ht="12.75">
      <c r="A177" s="23" t="s">
        <v>249</v>
      </c>
      <c r="B177" s="95">
        <v>90000</v>
      </c>
    </row>
    <row r="178" spans="1:2" ht="12.75">
      <c r="A178" s="24" t="s">
        <v>101</v>
      </c>
      <c r="B178" s="96">
        <v>20000</v>
      </c>
    </row>
    <row r="179" spans="1:2" ht="12.75">
      <c r="A179" s="24" t="s">
        <v>102</v>
      </c>
      <c r="B179" s="96">
        <v>60000</v>
      </c>
    </row>
    <row r="180" spans="1:2" ht="12.75">
      <c r="A180" s="24" t="s">
        <v>212</v>
      </c>
      <c r="B180" s="96">
        <v>12000</v>
      </c>
    </row>
    <row r="181" spans="1:2" ht="12.75">
      <c r="A181" s="24" t="s">
        <v>88</v>
      </c>
      <c r="B181" s="96">
        <v>49000</v>
      </c>
    </row>
    <row r="182" spans="1:2" ht="12.75">
      <c r="A182" s="24" t="s">
        <v>79</v>
      </c>
      <c r="B182" s="96">
        <v>10000</v>
      </c>
    </row>
    <row r="183" spans="1:2" ht="12.75">
      <c r="A183" s="25" t="s">
        <v>123</v>
      </c>
      <c r="B183" s="97">
        <v>20000</v>
      </c>
    </row>
    <row r="184" spans="1:2" ht="13.5" thickBot="1">
      <c r="A184" s="25" t="s">
        <v>213</v>
      </c>
      <c r="B184" s="97">
        <v>19400</v>
      </c>
    </row>
    <row r="185" spans="1:2" ht="13.5" thickBot="1">
      <c r="A185" s="21" t="s">
        <v>2</v>
      </c>
      <c r="B185" s="83">
        <f>SUM(B177:B184)</f>
        <v>280400</v>
      </c>
    </row>
    <row r="186" spans="1:2" ht="13.5" thickBot="1">
      <c r="A186" s="29"/>
      <c r="B186" s="30"/>
    </row>
    <row r="187" spans="1:2" ht="13.5" thickBot="1">
      <c r="A187" s="21" t="s">
        <v>264</v>
      </c>
      <c r="B187" s="142">
        <v>5000</v>
      </c>
    </row>
    <row r="188" spans="1:2" ht="13.5" thickBot="1">
      <c r="A188" s="29"/>
      <c r="B188" s="30"/>
    </row>
    <row r="189" spans="1:2" ht="13.5" thickBot="1">
      <c r="A189" s="21" t="s">
        <v>144</v>
      </c>
      <c r="B189" s="83">
        <v>25000</v>
      </c>
    </row>
    <row r="190" spans="1:2" ht="13.5" thickBot="1">
      <c r="A190" s="29"/>
      <c r="B190" s="30"/>
    </row>
    <row r="191" spans="1:2" ht="13.5" thickBot="1">
      <c r="A191" s="15" t="s">
        <v>1</v>
      </c>
      <c r="B191" s="91"/>
    </row>
    <row r="192" spans="1:2" ht="12.75">
      <c r="A192" s="59" t="s">
        <v>103</v>
      </c>
      <c r="B192" s="110">
        <v>580000</v>
      </c>
    </row>
    <row r="193" spans="1:2" ht="12.75">
      <c r="A193" s="8" t="s">
        <v>104</v>
      </c>
      <c r="B193" s="111">
        <v>203000</v>
      </c>
    </row>
    <row r="194" spans="1:2" ht="12.75">
      <c r="A194" s="8" t="s">
        <v>79</v>
      </c>
      <c r="B194" s="111">
        <v>20000</v>
      </c>
    </row>
    <row r="195" spans="1:2" ht="12.75">
      <c r="A195" s="8" t="s">
        <v>101</v>
      </c>
      <c r="B195" s="111">
        <v>30000</v>
      </c>
    </row>
    <row r="196" spans="1:2" ht="12.75">
      <c r="A196" s="8" t="s">
        <v>105</v>
      </c>
      <c r="B196" s="111">
        <v>15000</v>
      </c>
    </row>
    <row r="197" spans="1:2" ht="12.75">
      <c r="A197" s="8" t="s">
        <v>106</v>
      </c>
      <c r="B197" s="111">
        <v>12000</v>
      </c>
    </row>
    <row r="198" spans="1:2" ht="12.75">
      <c r="A198" s="8" t="s">
        <v>107</v>
      </c>
      <c r="B198" s="111">
        <v>2000</v>
      </c>
    </row>
    <row r="199" spans="1:2" ht="12.75">
      <c r="A199" s="8" t="s">
        <v>93</v>
      </c>
      <c r="B199" s="111">
        <v>20000</v>
      </c>
    </row>
    <row r="200" spans="1:2" ht="12.75">
      <c r="A200" s="8" t="s">
        <v>91</v>
      </c>
      <c r="B200" s="111">
        <v>1000</v>
      </c>
    </row>
    <row r="201" spans="1:2" ht="12.75">
      <c r="A201" s="8" t="s">
        <v>108</v>
      </c>
      <c r="B201" s="111">
        <v>6000</v>
      </c>
    </row>
    <row r="202" spans="1:2" ht="13.5" thickBot="1">
      <c r="A202" s="8" t="s">
        <v>266</v>
      </c>
      <c r="B202" s="110">
        <v>3000</v>
      </c>
    </row>
    <row r="203" spans="1:2" ht="13.5" thickBot="1">
      <c r="A203" s="18" t="s">
        <v>2</v>
      </c>
      <c r="B203" s="84">
        <f>SUM(B192:B202)</f>
        <v>892000</v>
      </c>
    </row>
    <row r="204" spans="1:2" ht="13.5" thickBot="1">
      <c r="A204" s="20"/>
      <c r="B204" s="14"/>
    </row>
    <row r="205" spans="1:2" ht="13.5" thickBot="1">
      <c r="A205" s="15" t="s">
        <v>8</v>
      </c>
      <c r="B205" s="91"/>
    </row>
    <row r="206" spans="1:2" ht="12.75">
      <c r="A206" s="61" t="s">
        <v>103</v>
      </c>
      <c r="B206" s="109">
        <v>350000</v>
      </c>
    </row>
    <row r="207" spans="1:2" ht="12.75">
      <c r="A207" s="8" t="s">
        <v>104</v>
      </c>
      <c r="B207" s="75">
        <v>123000</v>
      </c>
    </row>
    <row r="208" spans="1:2" ht="12.75">
      <c r="A208" s="8" t="s">
        <v>101</v>
      </c>
      <c r="B208" s="75">
        <v>15000</v>
      </c>
    </row>
    <row r="209" spans="1:2" ht="12.75">
      <c r="A209" s="8" t="s">
        <v>214</v>
      </c>
      <c r="B209" s="75">
        <v>22000</v>
      </c>
    </row>
    <row r="210" spans="1:2" ht="12.75">
      <c r="A210" s="8" t="s">
        <v>174</v>
      </c>
      <c r="B210" s="75">
        <v>10000</v>
      </c>
    </row>
    <row r="211" spans="1:2" ht="12.75">
      <c r="A211" s="8" t="s">
        <v>100</v>
      </c>
      <c r="B211" s="75">
        <v>10000</v>
      </c>
    </row>
    <row r="212" spans="1:2" ht="12.75">
      <c r="A212" s="8" t="s">
        <v>109</v>
      </c>
      <c r="B212" s="75">
        <v>23000</v>
      </c>
    </row>
    <row r="213" spans="1:2" ht="12.75">
      <c r="A213" s="8" t="s">
        <v>110</v>
      </c>
      <c r="B213" s="75">
        <v>4000</v>
      </c>
    </row>
    <row r="214" spans="1:2" ht="12.75">
      <c r="A214" s="8" t="s">
        <v>93</v>
      </c>
      <c r="B214" s="75">
        <v>3000</v>
      </c>
    </row>
    <row r="215" spans="1:2" ht="12.75">
      <c r="A215" s="8" t="s">
        <v>108</v>
      </c>
      <c r="B215" s="75">
        <v>1000</v>
      </c>
    </row>
    <row r="216" spans="1:2" ht="12.75">
      <c r="A216" s="8" t="s">
        <v>266</v>
      </c>
      <c r="B216" s="86">
        <v>5000</v>
      </c>
    </row>
    <row r="217" spans="1:2" ht="13.5" thickBot="1">
      <c r="A217" s="9" t="s">
        <v>111</v>
      </c>
      <c r="B217" s="76">
        <v>10000</v>
      </c>
    </row>
    <row r="218" spans="1:2" ht="13.5" thickBot="1">
      <c r="A218" s="114" t="s">
        <v>2</v>
      </c>
      <c r="B218" s="115">
        <f>SUM(B206:B217)</f>
        <v>576000</v>
      </c>
    </row>
    <row r="219" spans="1:2" ht="13.5" thickBot="1">
      <c r="A219" s="20"/>
      <c r="B219" s="14"/>
    </row>
    <row r="220" spans="1:2" ht="13.5" thickBot="1">
      <c r="A220" s="15" t="s">
        <v>10</v>
      </c>
      <c r="B220" s="91"/>
    </row>
    <row r="221" spans="1:2" ht="12.75">
      <c r="A221" s="16" t="s">
        <v>103</v>
      </c>
      <c r="B221" s="85">
        <v>6000</v>
      </c>
    </row>
    <row r="222" spans="1:2" ht="12.75">
      <c r="A222" s="8" t="s">
        <v>88</v>
      </c>
      <c r="B222" s="75">
        <v>10000</v>
      </c>
    </row>
    <row r="223" spans="1:2" ht="13.5" thickBot="1">
      <c r="A223" s="17" t="s">
        <v>112</v>
      </c>
      <c r="B223" s="86">
        <v>45000</v>
      </c>
    </row>
    <row r="224" spans="1:2" ht="13.5" thickBot="1">
      <c r="A224" s="18" t="s">
        <v>2</v>
      </c>
      <c r="B224" s="78">
        <f>SUM(B221:B223)</f>
        <v>61000</v>
      </c>
    </row>
    <row r="225" spans="1:2" ht="13.5" thickBot="1">
      <c r="A225" s="20"/>
      <c r="B225" s="14"/>
    </row>
    <row r="226" spans="1:2" ht="13.5" thickBot="1">
      <c r="A226" s="15" t="s">
        <v>11</v>
      </c>
      <c r="B226" s="91"/>
    </row>
    <row r="227" spans="1:2" ht="12.75">
      <c r="A227" s="16" t="s">
        <v>103</v>
      </c>
      <c r="B227" s="85">
        <v>4000</v>
      </c>
    </row>
    <row r="228" spans="1:2" ht="12.75">
      <c r="A228" s="8" t="s">
        <v>88</v>
      </c>
      <c r="B228" s="75">
        <v>6000</v>
      </c>
    </row>
    <row r="229" spans="1:2" ht="13.5" thickBot="1">
      <c r="A229" s="17" t="s">
        <v>180</v>
      </c>
      <c r="B229" s="86">
        <v>2000</v>
      </c>
    </row>
    <row r="230" spans="1:2" ht="13.5" thickBot="1">
      <c r="A230" s="18" t="s">
        <v>2</v>
      </c>
      <c r="B230" s="78">
        <f>SUM(B227:B229)</f>
        <v>12000</v>
      </c>
    </row>
    <row r="231" spans="1:2" ht="13.5" thickBot="1">
      <c r="A231" s="20"/>
      <c r="B231" s="14"/>
    </row>
    <row r="232" spans="1:2" ht="13.5" thickBot="1">
      <c r="A232" s="15" t="s">
        <v>13</v>
      </c>
      <c r="B232" s="91"/>
    </row>
    <row r="233" spans="1:2" ht="12.75">
      <c r="A233" s="61" t="s">
        <v>79</v>
      </c>
      <c r="B233" s="109">
        <v>200000</v>
      </c>
    </row>
    <row r="234" spans="1:2" ht="12.75">
      <c r="A234" s="8" t="s">
        <v>82</v>
      </c>
      <c r="B234" s="75">
        <v>600000</v>
      </c>
    </row>
    <row r="235" spans="1:2" ht="12.75">
      <c r="A235" s="8" t="s">
        <v>88</v>
      </c>
      <c r="B235" s="75">
        <v>350000</v>
      </c>
    </row>
    <row r="236" spans="1:2" ht="13.5" thickBot="1">
      <c r="A236" s="120" t="s">
        <v>215</v>
      </c>
      <c r="B236" s="121">
        <v>150000</v>
      </c>
    </row>
    <row r="237" spans="1:2" ht="13.5" thickBot="1">
      <c r="A237" s="18" t="s">
        <v>2</v>
      </c>
      <c r="B237" s="78">
        <f>SUM(B233:B236)</f>
        <v>1300000</v>
      </c>
    </row>
    <row r="238" spans="1:2" ht="13.5" thickBot="1">
      <c r="A238" s="20"/>
      <c r="B238" s="14"/>
    </row>
    <row r="239" spans="1:2" ht="13.5" thickBot="1">
      <c r="A239" s="15" t="s">
        <v>14</v>
      </c>
      <c r="B239" s="91"/>
    </row>
    <row r="240" spans="1:2" ht="12.75">
      <c r="A240" s="16" t="s">
        <v>103</v>
      </c>
      <c r="B240" s="85">
        <v>135000</v>
      </c>
    </row>
    <row r="241" spans="1:2" ht="12.75">
      <c r="A241" s="8" t="s">
        <v>104</v>
      </c>
      <c r="B241" s="75">
        <v>43000</v>
      </c>
    </row>
    <row r="242" spans="1:2" ht="12.75">
      <c r="A242" s="8" t="s">
        <v>79</v>
      </c>
      <c r="B242" s="75">
        <v>40000</v>
      </c>
    </row>
    <row r="243" spans="1:2" ht="12.75">
      <c r="A243" s="8" t="s">
        <v>101</v>
      </c>
      <c r="B243" s="75">
        <v>70000</v>
      </c>
    </row>
    <row r="244" spans="1:2" ht="13.5" thickBot="1">
      <c r="A244" s="17" t="s">
        <v>88</v>
      </c>
      <c r="B244" s="86">
        <v>100000</v>
      </c>
    </row>
    <row r="245" spans="1:2" ht="13.5" thickBot="1">
      <c r="A245" s="18" t="s">
        <v>2</v>
      </c>
      <c r="B245" s="78">
        <f>SUM(B240:B244)</f>
        <v>388000</v>
      </c>
    </row>
    <row r="246" spans="1:2" ht="13.5" thickBot="1">
      <c r="A246" s="20"/>
      <c r="B246" s="14"/>
    </row>
    <row r="247" spans="1:2" ht="13.5" thickBot="1">
      <c r="A247" s="15" t="s">
        <v>3</v>
      </c>
      <c r="B247" s="91"/>
    </row>
    <row r="248" spans="1:2" ht="12.75">
      <c r="A248" s="16" t="s">
        <v>103</v>
      </c>
      <c r="B248" s="85">
        <v>185000</v>
      </c>
    </row>
    <row r="249" spans="1:2" ht="12.75">
      <c r="A249" s="8" t="s">
        <v>104</v>
      </c>
      <c r="B249" s="75">
        <v>65000</v>
      </c>
    </row>
    <row r="250" spans="1:2" ht="12.75">
      <c r="A250" s="8" t="s">
        <v>110</v>
      </c>
      <c r="B250" s="75">
        <v>10000</v>
      </c>
    </row>
    <row r="251" spans="1:2" ht="12.75">
      <c r="A251" s="8" t="s">
        <v>79</v>
      </c>
      <c r="B251" s="75">
        <v>7000</v>
      </c>
    </row>
    <row r="252" spans="1:2" ht="12.75">
      <c r="A252" s="8" t="s">
        <v>101</v>
      </c>
      <c r="B252" s="75">
        <v>2000</v>
      </c>
    </row>
    <row r="253" spans="1:2" ht="13.5" thickBot="1">
      <c r="A253" s="17" t="s">
        <v>88</v>
      </c>
      <c r="B253" s="86">
        <v>80000</v>
      </c>
    </row>
    <row r="254" spans="1:2" ht="13.5" thickBot="1">
      <c r="A254" s="18" t="s">
        <v>2</v>
      </c>
      <c r="B254" s="78">
        <f>SUM(B248:B253)</f>
        <v>349000</v>
      </c>
    </row>
    <row r="255" spans="1:2" ht="13.5" thickBot="1">
      <c r="A255" s="20"/>
      <c r="B255" s="14"/>
    </row>
    <row r="256" spans="1:2" ht="13.5" thickBot="1">
      <c r="A256" s="18" t="s">
        <v>113</v>
      </c>
      <c r="B256" s="78">
        <v>100000</v>
      </c>
    </row>
    <row r="257" spans="1:2" ht="13.5" thickBot="1">
      <c r="A257" s="20"/>
      <c r="B257" s="14"/>
    </row>
    <row r="258" spans="1:2" ht="13.5" thickBot="1">
      <c r="A258" s="18" t="s">
        <v>114</v>
      </c>
      <c r="B258" s="78">
        <v>150000</v>
      </c>
    </row>
    <row r="259" spans="1:2" ht="13.5" thickBot="1">
      <c r="A259" s="20"/>
      <c r="B259" s="14"/>
    </row>
    <row r="260" spans="1:2" ht="13.5" thickBot="1">
      <c r="A260" s="15" t="s">
        <v>32</v>
      </c>
      <c r="B260" s="91"/>
    </row>
    <row r="261" spans="1:2" ht="12.75">
      <c r="A261" s="16" t="s">
        <v>103</v>
      </c>
      <c r="B261" s="85">
        <v>45000</v>
      </c>
    </row>
    <row r="262" spans="1:2" ht="12.75">
      <c r="A262" s="8" t="s">
        <v>78</v>
      </c>
      <c r="B262" s="75">
        <v>85000</v>
      </c>
    </row>
    <row r="263" spans="1:2" ht="13.5" thickBot="1">
      <c r="A263" s="8" t="s">
        <v>175</v>
      </c>
      <c r="B263" s="75">
        <v>2000</v>
      </c>
    </row>
    <row r="264" spans="1:2" ht="13.5" thickBot="1">
      <c r="A264" s="18" t="s">
        <v>2</v>
      </c>
      <c r="B264" s="78">
        <f>SUM(B261:B263)</f>
        <v>132000</v>
      </c>
    </row>
    <row r="265" spans="1:2" ht="13.5" thickBot="1">
      <c r="A265" s="20"/>
      <c r="B265" s="14"/>
    </row>
    <row r="266" spans="1:2" ht="13.5" thickBot="1">
      <c r="A266" s="18" t="s">
        <v>199</v>
      </c>
      <c r="B266" s="78">
        <v>150000</v>
      </c>
    </row>
    <row r="267" spans="1:2" ht="13.5" thickBot="1">
      <c r="A267" s="20"/>
      <c r="B267" s="14"/>
    </row>
    <row r="268" spans="1:2" ht="13.5" thickBot="1">
      <c r="A268" s="18" t="s">
        <v>33</v>
      </c>
      <c r="B268" s="78">
        <v>100000</v>
      </c>
    </row>
    <row r="269" spans="1:2" ht="13.5" thickBot="1">
      <c r="A269" s="31"/>
      <c r="B269" s="32"/>
    </row>
    <row r="270" spans="1:2" ht="13.5" thickBot="1">
      <c r="A270" s="18" t="s">
        <v>274</v>
      </c>
      <c r="B270" s="84">
        <v>55000</v>
      </c>
    </row>
    <row r="271" spans="1:2" ht="13.5" thickBot="1">
      <c r="A271" s="31"/>
      <c r="B271" s="32"/>
    </row>
    <row r="272" spans="1:2" ht="13.5" thickBot="1">
      <c r="A272" s="15" t="s">
        <v>15</v>
      </c>
      <c r="B272" s="91"/>
    </row>
    <row r="273" spans="1:2" ht="12.75">
      <c r="A273" s="16" t="s">
        <v>115</v>
      </c>
      <c r="B273" s="85">
        <v>2700000</v>
      </c>
    </row>
    <row r="274" spans="1:2" ht="12.75">
      <c r="A274" s="8" t="s">
        <v>116</v>
      </c>
      <c r="B274" s="75">
        <v>80000</v>
      </c>
    </row>
    <row r="275" spans="1:2" ht="13.5" thickBot="1">
      <c r="A275" s="8" t="s">
        <v>117</v>
      </c>
      <c r="B275" s="75">
        <v>50000</v>
      </c>
    </row>
    <row r="276" spans="1:2" ht="13.5" thickBot="1">
      <c r="A276" s="18" t="s">
        <v>2</v>
      </c>
      <c r="B276" s="78">
        <f>SUM(B273:B275)</f>
        <v>2830000</v>
      </c>
    </row>
    <row r="277" spans="1:2" ht="14.25" customHeight="1" thickBot="1">
      <c r="A277" s="20"/>
      <c r="B277" s="14"/>
    </row>
    <row r="278" spans="1:2" ht="14.25" customHeight="1" thickBot="1">
      <c r="A278" s="15" t="s">
        <v>9</v>
      </c>
      <c r="B278" s="91"/>
    </row>
    <row r="279" spans="1:2" ht="12.75">
      <c r="A279" s="61" t="s">
        <v>118</v>
      </c>
      <c r="B279" s="109">
        <v>4300000</v>
      </c>
    </row>
    <row r="280" spans="1:2" ht="12.75">
      <c r="A280" s="8" t="s">
        <v>119</v>
      </c>
      <c r="B280" s="75">
        <v>120000</v>
      </c>
    </row>
    <row r="281" spans="1:2" ht="12.75">
      <c r="A281" s="8" t="s">
        <v>120</v>
      </c>
      <c r="B281" s="75">
        <v>1118000</v>
      </c>
    </row>
    <row r="282" spans="1:2" ht="12.75">
      <c r="A282" s="8" t="s">
        <v>121</v>
      </c>
      <c r="B282" s="75">
        <v>387000</v>
      </c>
    </row>
    <row r="283" spans="1:2" ht="12.75">
      <c r="A283" s="8" t="s">
        <v>269</v>
      </c>
      <c r="B283" s="75">
        <v>32000</v>
      </c>
    </row>
    <row r="284" spans="1:2" ht="12.75">
      <c r="A284" s="8" t="s">
        <v>122</v>
      </c>
      <c r="B284" s="75">
        <v>30000</v>
      </c>
    </row>
    <row r="285" spans="1:2" ht="12.75">
      <c r="A285" s="8" t="s">
        <v>123</v>
      </c>
      <c r="B285" s="75">
        <v>200000</v>
      </c>
    </row>
    <row r="286" spans="1:2" ht="12.75">
      <c r="A286" s="8" t="s">
        <v>79</v>
      </c>
      <c r="B286" s="75">
        <v>160000</v>
      </c>
    </row>
    <row r="287" spans="1:2" ht="12.75">
      <c r="A287" s="8" t="s">
        <v>110</v>
      </c>
      <c r="B287" s="75">
        <v>15000</v>
      </c>
    </row>
    <row r="288" spans="1:2" ht="12.75">
      <c r="A288" s="8" t="s">
        <v>109</v>
      </c>
      <c r="B288" s="75">
        <v>150000</v>
      </c>
    </row>
    <row r="289" spans="1:2" ht="12.75">
      <c r="A289" s="8" t="s">
        <v>100</v>
      </c>
      <c r="B289" s="75">
        <v>122000</v>
      </c>
    </row>
    <row r="290" spans="1:2" ht="12.75">
      <c r="A290" s="8" t="s">
        <v>101</v>
      </c>
      <c r="B290" s="75">
        <v>35000</v>
      </c>
    </row>
    <row r="291" spans="1:2" ht="12.75">
      <c r="A291" s="8" t="s">
        <v>176</v>
      </c>
      <c r="B291" s="75">
        <v>165000</v>
      </c>
    </row>
    <row r="292" spans="1:2" ht="12.75">
      <c r="A292" s="8" t="s">
        <v>93</v>
      </c>
      <c r="B292" s="75">
        <v>110000</v>
      </c>
    </row>
    <row r="293" spans="1:2" ht="12.75">
      <c r="A293" s="8" t="s">
        <v>124</v>
      </c>
      <c r="B293" s="75">
        <v>500000</v>
      </c>
    </row>
    <row r="294" spans="1:2" ht="12.75">
      <c r="A294" s="8" t="s">
        <v>125</v>
      </c>
      <c r="B294" s="75">
        <v>100000</v>
      </c>
    </row>
    <row r="295" spans="1:2" ht="12.75">
      <c r="A295" s="8" t="s">
        <v>88</v>
      </c>
      <c r="B295" s="75">
        <v>220000</v>
      </c>
    </row>
    <row r="296" spans="1:2" ht="12.75">
      <c r="A296" s="8" t="s">
        <v>126</v>
      </c>
      <c r="B296" s="75">
        <v>5000</v>
      </c>
    </row>
    <row r="297" spans="1:2" ht="12.75">
      <c r="A297" s="8" t="s">
        <v>127</v>
      </c>
      <c r="B297" s="75">
        <v>50000</v>
      </c>
    </row>
    <row r="298" spans="1:2" ht="12.75">
      <c r="A298" s="8" t="s">
        <v>91</v>
      </c>
      <c r="B298" s="75">
        <v>15000</v>
      </c>
    </row>
    <row r="299" spans="1:2" ht="12.75">
      <c r="A299" s="8" t="s">
        <v>128</v>
      </c>
      <c r="B299" s="75">
        <v>310000</v>
      </c>
    </row>
    <row r="300" spans="1:2" ht="12.75">
      <c r="A300" s="8" t="s">
        <v>129</v>
      </c>
      <c r="B300" s="75">
        <v>230000</v>
      </c>
    </row>
    <row r="301" spans="1:2" ht="12.75">
      <c r="A301" s="8" t="s">
        <v>265</v>
      </c>
      <c r="B301" s="75">
        <v>32000</v>
      </c>
    </row>
    <row r="302" spans="1:2" ht="13.5" thickBot="1">
      <c r="A302" s="17" t="s">
        <v>107</v>
      </c>
      <c r="B302" s="86">
        <v>2000</v>
      </c>
    </row>
    <row r="303" spans="1:2" ht="13.5" thickBot="1">
      <c r="A303" s="18" t="s">
        <v>2</v>
      </c>
      <c r="B303" s="78">
        <f>SUM(B279:B302)</f>
        <v>8408000</v>
      </c>
    </row>
    <row r="304" spans="1:2" ht="13.5" thickBot="1">
      <c r="A304" s="31"/>
      <c r="B304" s="32"/>
    </row>
    <row r="305" spans="1:2" ht="13.5" thickBot="1">
      <c r="A305" s="18" t="s">
        <v>179</v>
      </c>
      <c r="B305" s="78">
        <v>50000</v>
      </c>
    </row>
    <row r="306" spans="1:2" ht="13.5" thickBot="1">
      <c r="A306" s="31"/>
      <c r="B306" s="32"/>
    </row>
    <row r="307" spans="1:2" ht="13.5" thickBot="1">
      <c r="A307" s="18" t="s">
        <v>271</v>
      </c>
      <c r="B307" s="78">
        <v>1000000</v>
      </c>
    </row>
    <row r="308" spans="1:2" ht="13.5" thickBot="1">
      <c r="A308" s="31"/>
      <c r="B308" s="32"/>
    </row>
    <row r="309" spans="1:2" ht="13.5" thickBot="1">
      <c r="A309" s="15" t="s">
        <v>16</v>
      </c>
      <c r="B309" s="91"/>
    </row>
    <row r="310" spans="1:2" ht="12.75">
      <c r="A310" s="61" t="s">
        <v>130</v>
      </c>
      <c r="B310" s="109">
        <v>700000</v>
      </c>
    </row>
    <row r="311" spans="1:2" ht="12.75">
      <c r="A311" s="8" t="s">
        <v>131</v>
      </c>
      <c r="B311" s="75">
        <v>100000</v>
      </c>
    </row>
    <row r="312" spans="1:2" ht="12.75">
      <c r="A312" s="8" t="s">
        <v>103</v>
      </c>
      <c r="B312" s="75">
        <v>595000</v>
      </c>
    </row>
    <row r="313" spans="1:2" ht="12.75">
      <c r="A313" s="8" t="s">
        <v>120</v>
      </c>
      <c r="B313" s="75">
        <v>155000</v>
      </c>
    </row>
    <row r="314" spans="1:2" ht="12.75">
      <c r="A314" s="8" t="s">
        <v>121</v>
      </c>
      <c r="B314" s="75">
        <v>54000</v>
      </c>
    </row>
    <row r="315" spans="1:2" ht="12.75">
      <c r="A315" s="8" t="s">
        <v>79</v>
      </c>
      <c r="B315" s="75">
        <v>80000</v>
      </c>
    </row>
    <row r="316" spans="1:2" ht="12.75">
      <c r="A316" s="8" t="s">
        <v>88</v>
      </c>
      <c r="B316" s="75">
        <v>70000</v>
      </c>
    </row>
    <row r="317" spans="1:4" ht="12.75">
      <c r="A317" s="8" t="s">
        <v>126</v>
      </c>
      <c r="B317" s="75">
        <v>100000</v>
      </c>
      <c r="C317" s="71"/>
      <c r="D317" s="71"/>
    </row>
    <row r="318" spans="1:4" ht="12.75">
      <c r="A318" s="8" t="s">
        <v>266</v>
      </c>
      <c r="B318" s="86">
        <v>3000</v>
      </c>
      <c r="C318" s="71"/>
      <c r="D318" s="71"/>
    </row>
    <row r="319" spans="1:4" ht="13.5" thickBot="1">
      <c r="A319" s="17" t="s">
        <v>247</v>
      </c>
      <c r="B319" s="86">
        <v>20000</v>
      </c>
      <c r="C319" s="71"/>
      <c r="D319" s="71"/>
    </row>
    <row r="320" spans="1:2" ht="13.5" thickBot="1">
      <c r="A320" s="18" t="s">
        <v>2</v>
      </c>
      <c r="B320" s="78">
        <f>SUM(B310:B319)</f>
        <v>1877000</v>
      </c>
    </row>
    <row r="321" spans="1:2" ht="13.5" thickBot="1">
      <c r="A321" s="20"/>
      <c r="B321" s="14"/>
    </row>
    <row r="322" spans="1:2" ht="13.5" thickBot="1">
      <c r="A322" s="15" t="s">
        <v>17</v>
      </c>
      <c r="B322" s="91"/>
    </row>
    <row r="323" spans="1:2" ht="12.75">
      <c r="A323" s="16" t="s">
        <v>132</v>
      </c>
      <c r="B323" s="85">
        <v>130000</v>
      </c>
    </row>
    <row r="324" spans="1:2" ht="12.75">
      <c r="A324" s="8" t="s">
        <v>102</v>
      </c>
      <c r="B324" s="75">
        <v>855000</v>
      </c>
    </row>
    <row r="325" spans="1:2" ht="12.75">
      <c r="A325" s="8" t="s">
        <v>120</v>
      </c>
      <c r="B325" s="75">
        <v>140000</v>
      </c>
    </row>
    <row r="326" spans="1:2" ht="12.75">
      <c r="A326" s="8" t="s">
        <v>121</v>
      </c>
      <c r="B326" s="75">
        <v>81000</v>
      </c>
    </row>
    <row r="327" spans="1:2" ht="12.75">
      <c r="A327" s="8" t="s">
        <v>79</v>
      </c>
      <c r="B327" s="75">
        <v>3000</v>
      </c>
    </row>
    <row r="328" spans="1:2" ht="12.75">
      <c r="A328" s="8" t="s">
        <v>93</v>
      </c>
      <c r="B328" s="75">
        <v>31000</v>
      </c>
    </row>
    <row r="329" spans="1:2" ht="12.75">
      <c r="A329" s="8" t="s">
        <v>108</v>
      </c>
      <c r="B329" s="75">
        <v>5000</v>
      </c>
    </row>
    <row r="330" spans="1:2" ht="12.75">
      <c r="A330" s="8" t="s">
        <v>91</v>
      </c>
      <c r="B330" s="75">
        <v>2000</v>
      </c>
    </row>
    <row r="331" spans="1:2" ht="13.5" thickBot="1">
      <c r="A331" s="17" t="s">
        <v>133</v>
      </c>
      <c r="B331" s="86">
        <v>20000</v>
      </c>
    </row>
    <row r="332" spans="1:2" ht="13.5" thickBot="1">
      <c r="A332" s="18" t="s">
        <v>2</v>
      </c>
      <c r="B332" s="78">
        <f>SUM(B323:B331)</f>
        <v>1267000</v>
      </c>
    </row>
    <row r="333" spans="1:2" ht="13.5" thickBot="1">
      <c r="A333" s="20"/>
      <c r="B333" s="14"/>
    </row>
    <row r="334" spans="1:2" ht="13.5" thickBot="1">
      <c r="A334" s="15" t="s">
        <v>21</v>
      </c>
      <c r="B334" s="91"/>
    </row>
    <row r="335" spans="1:2" ht="12.75">
      <c r="A335" s="16" t="s">
        <v>103</v>
      </c>
      <c r="B335" s="85">
        <v>995000</v>
      </c>
    </row>
    <row r="336" spans="1:2" ht="12.75">
      <c r="A336" s="8" t="s">
        <v>120</v>
      </c>
      <c r="B336" s="75">
        <v>259000</v>
      </c>
    </row>
    <row r="337" spans="1:2" ht="12.75">
      <c r="A337" s="8" t="s">
        <v>121</v>
      </c>
      <c r="B337" s="75">
        <v>90000</v>
      </c>
    </row>
    <row r="338" spans="1:2" ht="12.75">
      <c r="A338" s="8" t="s">
        <v>216</v>
      </c>
      <c r="B338" s="75">
        <v>50000</v>
      </c>
    </row>
    <row r="339" spans="1:2" ht="12.75">
      <c r="A339" s="8" t="s">
        <v>79</v>
      </c>
      <c r="B339" s="75">
        <v>130000</v>
      </c>
    </row>
    <row r="340" spans="1:2" ht="12.75">
      <c r="A340" s="8" t="s">
        <v>110</v>
      </c>
      <c r="B340" s="75">
        <v>22000</v>
      </c>
    </row>
    <row r="341" spans="1:2" ht="12.75">
      <c r="A341" s="8" t="s">
        <v>100</v>
      </c>
      <c r="B341" s="75">
        <v>350000</v>
      </c>
    </row>
    <row r="342" spans="1:2" ht="12.75">
      <c r="A342" s="8" t="s">
        <v>218</v>
      </c>
      <c r="B342" s="75">
        <v>30000</v>
      </c>
    </row>
    <row r="343" spans="1:2" ht="12.75">
      <c r="A343" s="8" t="s">
        <v>101</v>
      </c>
      <c r="B343" s="75">
        <v>100000</v>
      </c>
    </row>
    <row r="344" spans="1:2" ht="12.75">
      <c r="A344" s="8" t="s">
        <v>93</v>
      </c>
      <c r="B344" s="75">
        <v>15000</v>
      </c>
    </row>
    <row r="345" spans="1:2" ht="12.75">
      <c r="A345" s="8" t="s">
        <v>134</v>
      </c>
      <c r="B345" s="75">
        <v>10000</v>
      </c>
    </row>
    <row r="346" spans="1:2" ht="12.75">
      <c r="A346" s="8" t="s">
        <v>107</v>
      </c>
      <c r="B346" s="75">
        <v>20000</v>
      </c>
    </row>
    <row r="347" spans="1:2" ht="12.75">
      <c r="A347" s="8" t="s">
        <v>135</v>
      </c>
      <c r="B347" s="75">
        <v>100000</v>
      </c>
    </row>
    <row r="348" spans="1:2" ht="12.75">
      <c r="A348" s="8" t="s">
        <v>181</v>
      </c>
      <c r="B348" s="75">
        <v>815000</v>
      </c>
    </row>
    <row r="349" spans="1:2" ht="12.75">
      <c r="A349" s="8" t="s">
        <v>246</v>
      </c>
      <c r="B349" s="75">
        <v>180000</v>
      </c>
    </row>
    <row r="350" spans="1:2" ht="12.75">
      <c r="A350" s="48" t="s">
        <v>184</v>
      </c>
      <c r="B350" s="81">
        <v>533000</v>
      </c>
    </row>
    <row r="351" spans="1:2" ht="13.5" thickBot="1">
      <c r="A351" s="17" t="s">
        <v>217</v>
      </c>
      <c r="B351" s="86">
        <v>100000</v>
      </c>
    </row>
    <row r="352" spans="1:2" ht="13.5" thickBot="1">
      <c r="A352" s="18" t="s">
        <v>2</v>
      </c>
      <c r="B352" s="78">
        <f>SUM(B335:B351)</f>
        <v>3799000</v>
      </c>
    </row>
    <row r="353" spans="1:2" ht="13.5" thickBot="1">
      <c r="A353" s="20"/>
      <c r="B353" s="14"/>
    </row>
    <row r="354" spans="1:2" ht="13.5" thickBot="1">
      <c r="A354" s="15" t="s">
        <v>23</v>
      </c>
      <c r="B354" s="91"/>
    </row>
    <row r="355" spans="1:2" ht="12.75">
      <c r="A355" s="16" t="s">
        <v>79</v>
      </c>
      <c r="B355" s="85">
        <v>10000</v>
      </c>
    </row>
    <row r="356" spans="1:2" ht="13.5" thickBot="1">
      <c r="A356" s="17" t="s">
        <v>136</v>
      </c>
      <c r="B356" s="86">
        <v>50000</v>
      </c>
    </row>
    <row r="357" spans="1:2" ht="13.5" thickBot="1">
      <c r="A357" s="18" t="s">
        <v>2</v>
      </c>
      <c r="B357" s="78">
        <f>SUM(B355:B356)</f>
        <v>60000</v>
      </c>
    </row>
    <row r="358" spans="1:2" ht="13.5" thickBot="1">
      <c r="A358" s="31"/>
      <c r="B358" s="32"/>
    </row>
    <row r="359" spans="1:2" ht="13.5" thickBot="1">
      <c r="A359" s="18" t="s">
        <v>200</v>
      </c>
      <c r="B359" s="19">
        <v>5000</v>
      </c>
    </row>
    <row r="360" spans="1:2" ht="13.5" thickBot="1">
      <c r="A360" s="20"/>
      <c r="B360" s="14"/>
    </row>
    <row r="361" spans="1:2" ht="13.5" thickBot="1">
      <c r="A361" s="18" t="s">
        <v>39</v>
      </c>
      <c r="B361" s="78">
        <v>15000</v>
      </c>
    </row>
    <row r="362" spans="1:2" ht="13.5" thickBot="1">
      <c r="A362" s="31"/>
      <c r="B362" s="32"/>
    </row>
    <row r="363" spans="1:2" ht="13.5" thickBot="1">
      <c r="A363" s="18" t="s">
        <v>238</v>
      </c>
      <c r="B363" s="78">
        <v>20000</v>
      </c>
    </row>
    <row r="364" spans="1:2" ht="13.5" thickBot="1">
      <c r="A364" s="20"/>
      <c r="B364" s="14"/>
    </row>
    <row r="365" spans="1:2" ht="13.5" thickBot="1">
      <c r="A365" s="18" t="s">
        <v>35</v>
      </c>
      <c r="B365" s="78">
        <v>50000</v>
      </c>
    </row>
    <row r="366" spans="1:2" ht="13.5" thickBot="1">
      <c r="A366" s="20"/>
      <c r="B366" s="14"/>
    </row>
    <row r="367" spans="1:2" ht="13.5" thickBot="1">
      <c r="A367" s="18" t="s">
        <v>22</v>
      </c>
      <c r="B367" s="78">
        <v>42000</v>
      </c>
    </row>
    <row r="368" spans="1:2" ht="13.5" thickBot="1">
      <c r="A368" s="20"/>
      <c r="B368" s="14"/>
    </row>
    <row r="369" spans="1:2" ht="13.5" thickBot="1">
      <c r="A369" s="18" t="s">
        <v>237</v>
      </c>
      <c r="B369" s="78">
        <v>50000</v>
      </c>
    </row>
    <row r="370" spans="1:2" ht="13.5" thickBot="1">
      <c r="A370" s="20"/>
      <c r="B370" s="14"/>
    </row>
    <row r="371" spans="1:2" ht="13.5" thickBot="1">
      <c r="A371" s="39" t="s">
        <v>24</v>
      </c>
      <c r="B371" s="78">
        <v>50000</v>
      </c>
    </row>
    <row r="372" spans="1:2" ht="13.5" thickBot="1">
      <c r="A372" s="20"/>
      <c r="B372" s="14"/>
    </row>
    <row r="373" spans="1:2" ht="13.5" thickBot="1">
      <c r="A373" s="18" t="s">
        <v>27</v>
      </c>
      <c r="B373" s="78">
        <v>50000</v>
      </c>
    </row>
    <row r="374" spans="1:2" ht="13.5" thickBot="1">
      <c r="A374" s="20"/>
      <c r="B374" s="14"/>
    </row>
    <row r="375" spans="1:2" ht="13.5" thickBot="1">
      <c r="A375" s="18" t="s">
        <v>38</v>
      </c>
      <c r="B375" s="78">
        <v>167000</v>
      </c>
    </row>
    <row r="376" spans="1:2" ht="13.5" thickBot="1">
      <c r="A376" s="31"/>
      <c r="B376" s="32"/>
    </row>
    <row r="377" spans="1:2" ht="13.5" thickBot="1">
      <c r="A377" s="18" t="s">
        <v>40</v>
      </c>
      <c r="B377" s="78">
        <v>40000</v>
      </c>
    </row>
    <row r="378" spans="1:2" ht="13.5" thickBot="1">
      <c r="A378" s="31"/>
      <c r="B378" s="32"/>
    </row>
    <row r="379" spans="1:2" s="34" customFormat="1" ht="13.5" thickBot="1">
      <c r="A379" s="136" t="s">
        <v>261</v>
      </c>
      <c r="B379" s="107">
        <f>SUM(B380:B383)</f>
        <v>574000</v>
      </c>
    </row>
    <row r="380" spans="1:2" ht="12.75">
      <c r="A380" s="148" t="s">
        <v>259</v>
      </c>
      <c r="B380" s="121">
        <v>94000</v>
      </c>
    </row>
    <row r="381" spans="1:2" ht="12.75">
      <c r="A381" s="43" t="s">
        <v>260</v>
      </c>
      <c r="B381" s="86">
        <v>210000</v>
      </c>
    </row>
    <row r="382" spans="1:2" ht="12.75">
      <c r="A382" s="46" t="s">
        <v>263</v>
      </c>
      <c r="B382" s="86">
        <v>20000</v>
      </c>
    </row>
    <row r="383" spans="1:2" ht="13.5" thickBot="1">
      <c r="A383" s="125" t="s">
        <v>262</v>
      </c>
      <c r="B383" s="76">
        <v>250000</v>
      </c>
    </row>
    <row r="384" spans="1:2" s="41" customFormat="1" ht="13.5" thickBot="1">
      <c r="A384" s="143"/>
      <c r="B384" s="144"/>
    </row>
    <row r="385" spans="1:2" ht="13.5" thickBot="1">
      <c r="A385" s="18" t="s">
        <v>201</v>
      </c>
      <c r="B385" s="78">
        <v>50000</v>
      </c>
    </row>
    <row r="386" spans="1:2" ht="13.5" thickBot="1">
      <c r="A386" s="31"/>
      <c r="B386" s="32"/>
    </row>
    <row r="387" spans="1:2" ht="13.5" thickBot="1">
      <c r="A387" s="18" t="s">
        <v>250</v>
      </c>
      <c r="B387" s="78">
        <v>20000</v>
      </c>
    </row>
    <row r="388" spans="1:2" ht="13.5" thickBot="1">
      <c r="A388" s="31"/>
      <c r="B388" s="32"/>
    </row>
    <row r="389" spans="1:2" s="41" customFormat="1" ht="13.5" thickBot="1">
      <c r="A389" s="18" t="s">
        <v>270</v>
      </c>
      <c r="B389" s="78">
        <v>200000</v>
      </c>
    </row>
    <row r="390" spans="1:2" ht="13.5" thickBot="1">
      <c r="A390" s="31"/>
      <c r="B390" s="32"/>
    </row>
    <row r="391" spans="1:2" ht="13.5" thickBot="1">
      <c r="A391" s="21" t="s">
        <v>28</v>
      </c>
      <c r="B391" s="83">
        <f>B389+B387+B385+B379+B377+B375+B373+B371+B369+B367+B365+B363+B361+B359+B357+B352+B332+B320+B307+B305+B303+B276+B270+B268+B266+B264+B258+B256+B254+B245+B237+B230+B224+B218+B203+B189+B187+B185+B174+B172+B168+B164+B154+B137+B118</f>
        <v>34742900</v>
      </c>
    </row>
    <row r="392" spans="1:2" ht="13.5" thickBot="1">
      <c r="A392" s="20"/>
      <c r="B392" s="14"/>
    </row>
    <row r="393" spans="1:2" ht="13.5" thickBot="1">
      <c r="A393" s="15" t="s">
        <v>26</v>
      </c>
      <c r="B393" s="82"/>
    </row>
    <row r="394" spans="1:2" ht="12.75">
      <c r="A394" s="47" t="s">
        <v>251</v>
      </c>
      <c r="B394" s="79">
        <v>830000</v>
      </c>
    </row>
    <row r="395" spans="1:2" ht="12.75">
      <c r="A395" s="40" t="s">
        <v>137</v>
      </c>
      <c r="B395" s="80">
        <v>65000</v>
      </c>
    </row>
    <row r="396" spans="1:2" ht="12.75">
      <c r="A396" s="40" t="s">
        <v>74</v>
      </c>
      <c r="B396" s="80">
        <v>500000</v>
      </c>
    </row>
    <row r="397" spans="1:4" ht="12.75">
      <c r="A397" s="40" t="s">
        <v>138</v>
      </c>
      <c r="B397" s="80">
        <v>450000</v>
      </c>
      <c r="C397" s="71"/>
      <c r="D397" s="71"/>
    </row>
    <row r="398" spans="1:4" ht="12.75">
      <c r="A398" s="40" t="s">
        <v>139</v>
      </c>
      <c r="B398" s="80">
        <v>70000</v>
      </c>
      <c r="C398" s="71"/>
      <c r="D398" s="71"/>
    </row>
    <row r="399" spans="1:4" ht="12.75">
      <c r="A399" s="40" t="s">
        <v>140</v>
      </c>
      <c r="B399" s="80">
        <v>250000</v>
      </c>
      <c r="C399" s="71"/>
      <c r="D399" s="71"/>
    </row>
    <row r="400" spans="1:2" ht="12.75">
      <c r="A400" s="40" t="s">
        <v>182</v>
      </c>
      <c r="B400" s="80">
        <v>55000</v>
      </c>
    </row>
    <row r="401" spans="1:2" ht="12.75">
      <c r="A401" s="40" t="s">
        <v>141</v>
      </c>
      <c r="B401" s="80">
        <v>765000</v>
      </c>
    </row>
    <row r="402" spans="1:2" ht="12.75">
      <c r="A402" s="40" t="s">
        <v>183</v>
      </c>
      <c r="B402" s="80">
        <v>50000</v>
      </c>
    </row>
    <row r="403" spans="1:2" ht="12.75">
      <c r="A403" s="40" t="s">
        <v>142</v>
      </c>
      <c r="B403" s="80">
        <v>230000</v>
      </c>
    </row>
    <row r="404" spans="1:4" ht="12.75">
      <c r="A404" s="40" t="s">
        <v>254</v>
      </c>
      <c r="B404" s="80">
        <v>3040000</v>
      </c>
      <c r="C404" s="71"/>
      <c r="D404" s="71"/>
    </row>
    <row r="405" spans="1:4" ht="12.75">
      <c r="A405" s="48" t="s">
        <v>240</v>
      </c>
      <c r="B405" s="81">
        <v>80000</v>
      </c>
      <c r="C405" s="71"/>
      <c r="D405" s="71"/>
    </row>
    <row r="406" spans="1:4" ht="12.75">
      <c r="A406" s="48" t="s">
        <v>239</v>
      </c>
      <c r="B406" s="81">
        <v>310000</v>
      </c>
      <c r="C406" s="71"/>
      <c r="D406" s="71"/>
    </row>
    <row r="407" spans="1:4" ht="12.75">
      <c r="A407" s="48" t="s">
        <v>252</v>
      </c>
      <c r="B407" s="81">
        <v>200000</v>
      </c>
      <c r="C407" s="71"/>
      <c r="D407" s="71"/>
    </row>
    <row r="408" spans="1:4" ht="12.75">
      <c r="A408" s="48" t="s">
        <v>253</v>
      </c>
      <c r="B408" s="81">
        <v>1200000</v>
      </c>
      <c r="C408" s="71"/>
      <c r="D408" s="71"/>
    </row>
    <row r="409" spans="1:4" ht="13.5" thickBot="1">
      <c r="A409" s="48" t="s">
        <v>272</v>
      </c>
      <c r="B409" s="81">
        <v>100000</v>
      </c>
      <c r="C409" s="71"/>
      <c r="D409" s="71"/>
    </row>
    <row r="410" spans="1:2" s="41" customFormat="1" ht="13.5" thickBot="1">
      <c r="A410" s="18" t="s">
        <v>2</v>
      </c>
      <c r="B410" s="78">
        <f>SUM(B394:B409)</f>
        <v>8195000</v>
      </c>
    </row>
    <row r="411" spans="1:2" ht="13.5" thickBot="1">
      <c r="A411" s="3"/>
      <c r="B411" s="60"/>
    </row>
    <row r="412" spans="1:2" ht="13.5" thickBot="1">
      <c r="A412" s="18" t="s">
        <v>29</v>
      </c>
      <c r="B412" s="78">
        <v>1400000</v>
      </c>
    </row>
    <row r="413" spans="1:2" ht="13.5" thickBot="1">
      <c r="A413" s="20"/>
      <c r="B413" s="14"/>
    </row>
    <row r="414" spans="1:2" ht="12" customHeight="1" thickBot="1">
      <c r="A414" s="62" t="s">
        <v>170</v>
      </c>
      <c r="B414" s="108"/>
    </row>
    <row r="415" spans="1:2" ht="12.75">
      <c r="A415" s="61" t="s">
        <v>169</v>
      </c>
      <c r="B415" s="109">
        <f>B4</f>
        <v>41434300</v>
      </c>
    </row>
    <row r="416" spans="1:2" ht="12.75">
      <c r="A416" s="8" t="s">
        <v>185</v>
      </c>
      <c r="B416" s="96">
        <f>SUM(B105,B412)</f>
        <v>44337900</v>
      </c>
    </row>
    <row r="417" spans="1:2" ht="13.5" thickBot="1">
      <c r="A417" s="9" t="s">
        <v>36</v>
      </c>
      <c r="B417" s="76">
        <f>B415-B416</f>
        <v>-2903600</v>
      </c>
    </row>
    <row r="418" spans="1:2" ht="13.5" customHeight="1" thickBot="1">
      <c r="A418" s="20"/>
      <c r="B418" s="14"/>
    </row>
    <row r="419" spans="1:2" ht="13.5" thickBot="1">
      <c r="A419" s="15" t="s">
        <v>25</v>
      </c>
      <c r="B419" s="107"/>
    </row>
    <row r="420" spans="1:2" ht="12.75">
      <c r="A420" s="16" t="s">
        <v>171</v>
      </c>
      <c r="B420" s="85">
        <v>864000</v>
      </c>
    </row>
    <row r="421" spans="1:2" ht="13.5" thickBot="1">
      <c r="A421" s="50" t="s">
        <v>2</v>
      </c>
      <c r="B421" s="104">
        <f>SUM(B420:B420)</f>
        <v>864000</v>
      </c>
    </row>
    <row r="422" spans="1:2" ht="13.5" thickBot="1">
      <c r="A422" s="20"/>
      <c r="B422" s="14"/>
    </row>
    <row r="423" spans="1:2" ht="13.5" thickBot="1">
      <c r="A423" s="18" t="s">
        <v>172</v>
      </c>
      <c r="B423" s="78">
        <f>B415-B416-B421</f>
        <v>-3767600</v>
      </c>
    </row>
    <row r="424" spans="1:2" ht="12.75">
      <c r="A424" s="52" t="s">
        <v>257</v>
      </c>
      <c r="B424" s="53"/>
    </row>
    <row r="425" spans="1:2" ht="12.75">
      <c r="A425" s="52" t="s">
        <v>196</v>
      </c>
      <c r="B425" s="53"/>
    </row>
    <row r="426" spans="1:2" ht="12.75">
      <c r="A426" s="147" t="s">
        <v>273</v>
      </c>
      <c r="B426" s="53"/>
    </row>
    <row r="427" spans="1:2" ht="13.5" thickBot="1">
      <c r="A427" s="53"/>
      <c r="B427" s="53"/>
    </row>
    <row r="428" spans="1:2" ht="12.75">
      <c r="A428" s="54" t="s">
        <v>219</v>
      </c>
      <c r="B428" s="105">
        <v>2552874.18</v>
      </c>
    </row>
    <row r="429" spans="1:2" ht="12.75">
      <c r="A429" s="55" t="s">
        <v>197</v>
      </c>
      <c r="B429" s="87">
        <v>34977.45</v>
      </c>
    </row>
    <row r="430" spans="1:2" ht="12.75">
      <c r="A430" s="55" t="s">
        <v>198</v>
      </c>
      <c r="B430" s="87">
        <v>1272558.56</v>
      </c>
    </row>
    <row r="431" spans="1:2" ht="13.5" thickBot="1">
      <c r="A431" s="56" t="s">
        <v>199</v>
      </c>
      <c r="B431" s="106">
        <v>1280107.83</v>
      </c>
    </row>
    <row r="432" spans="1:2" ht="12.75">
      <c r="A432" s="33"/>
      <c r="B432" s="33"/>
    </row>
    <row r="433" spans="1:2" ht="12.75">
      <c r="A433" s="33" t="s">
        <v>255</v>
      </c>
      <c r="B433" s="33"/>
    </row>
    <row r="434" spans="1:2" ht="12.75">
      <c r="A434" s="33" t="s">
        <v>256</v>
      </c>
      <c r="B434" s="33"/>
    </row>
    <row r="435" spans="1:2" ht="12.75">
      <c r="A435" s="33"/>
      <c r="B435" s="33"/>
    </row>
    <row r="436" spans="1:2" ht="12.75">
      <c r="A436" s="33" t="s">
        <v>280</v>
      </c>
      <c r="B436" s="33"/>
    </row>
    <row r="437" spans="1:2" ht="12.75">
      <c r="A437" s="156" t="s">
        <v>279</v>
      </c>
      <c r="B437" s="33"/>
    </row>
    <row r="438" spans="1:2" ht="12.75">
      <c r="A438" s="34"/>
      <c r="B438" s="33"/>
    </row>
    <row r="439" spans="1:2" ht="12.75">
      <c r="A439" s="34"/>
      <c r="B439" s="33"/>
    </row>
    <row r="440" spans="1:2" ht="12.75">
      <c r="A440" s="34"/>
      <c r="B440" s="155" t="s">
        <v>277</v>
      </c>
    </row>
    <row r="441" spans="1:2" ht="12.75">
      <c r="A441" s="34"/>
      <c r="B441" s="154" t="s">
        <v>278</v>
      </c>
    </row>
    <row r="442" spans="1:2" ht="12.75">
      <c r="A442" s="34"/>
      <c r="B442" s="33"/>
    </row>
    <row r="444" ht="12.75">
      <c r="A444" s="1" t="s">
        <v>276</v>
      </c>
    </row>
    <row r="472" spans="1:2" ht="12.75">
      <c r="A472" s="41" t="s">
        <v>205</v>
      </c>
      <c r="B472" s="41"/>
    </row>
    <row r="473" ht="13.5" thickBot="1"/>
    <row r="474" spans="1:2" ht="13.5" thickBot="1">
      <c r="A474" s="127" t="s">
        <v>186</v>
      </c>
      <c r="B474" s="98" t="s">
        <v>30</v>
      </c>
    </row>
    <row r="475" ht="13.5" thickBot="1"/>
    <row r="476" spans="1:2" ht="13.5" thickBot="1">
      <c r="A476" s="44" t="s">
        <v>187</v>
      </c>
      <c r="B476" s="44"/>
    </row>
    <row r="477" spans="1:2" ht="12.75">
      <c r="A477" s="63" t="s">
        <v>103</v>
      </c>
      <c r="B477" s="99">
        <v>795000</v>
      </c>
    </row>
    <row r="478" spans="1:2" ht="12.75">
      <c r="A478" s="43" t="s">
        <v>98</v>
      </c>
      <c r="B478" s="100">
        <v>270000</v>
      </c>
    </row>
    <row r="479" spans="1:2" ht="12.75">
      <c r="A479" s="43" t="s">
        <v>189</v>
      </c>
      <c r="B479" s="100">
        <v>32000</v>
      </c>
    </row>
    <row r="480" spans="1:2" ht="12.75">
      <c r="A480" s="43" t="s">
        <v>88</v>
      </c>
      <c r="B480" s="100">
        <v>70000</v>
      </c>
    </row>
    <row r="481" spans="1:2" ht="12.75">
      <c r="A481" s="43" t="s">
        <v>91</v>
      </c>
      <c r="B481" s="100">
        <v>20000</v>
      </c>
    </row>
    <row r="482" spans="1:2" ht="12.75">
      <c r="A482" s="43" t="s">
        <v>150</v>
      </c>
      <c r="B482" s="100">
        <v>20000</v>
      </c>
    </row>
    <row r="483" spans="1:2" s="41" customFormat="1" ht="12.75">
      <c r="A483" s="43" t="s">
        <v>84</v>
      </c>
      <c r="B483" s="100">
        <v>100000</v>
      </c>
    </row>
    <row r="484" spans="1:2" ht="12.75">
      <c r="A484" s="43" t="s">
        <v>188</v>
      </c>
      <c r="B484" s="100">
        <v>10000</v>
      </c>
    </row>
    <row r="485" spans="1:2" s="41" customFormat="1" ht="12.75">
      <c r="A485" s="43" t="s">
        <v>152</v>
      </c>
      <c r="B485" s="100">
        <v>30000</v>
      </c>
    </row>
    <row r="486" spans="1:2" ht="12.75">
      <c r="A486" s="43" t="s">
        <v>190</v>
      </c>
      <c r="B486" s="100">
        <v>160000</v>
      </c>
    </row>
    <row r="487" spans="1:2" s="38" customFormat="1" ht="12.75">
      <c r="A487" s="43" t="s">
        <v>206</v>
      </c>
      <c r="B487" s="100">
        <v>300000</v>
      </c>
    </row>
    <row r="488" spans="1:2" ht="12.75">
      <c r="A488" s="43" t="s">
        <v>79</v>
      </c>
      <c r="B488" s="100">
        <v>100000</v>
      </c>
    </row>
    <row r="489" spans="1:2" ht="12.75">
      <c r="A489" s="43" t="s">
        <v>207</v>
      </c>
      <c r="B489" s="100">
        <v>35000</v>
      </c>
    </row>
    <row r="490" spans="1:2" ht="12.75">
      <c r="A490" s="43" t="s">
        <v>208</v>
      </c>
      <c r="B490" s="100">
        <v>20000</v>
      </c>
    </row>
    <row r="491" spans="1:2" ht="12.75">
      <c r="A491" s="43" t="s">
        <v>191</v>
      </c>
      <c r="B491" s="100">
        <v>5000</v>
      </c>
    </row>
    <row r="492" spans="1:2" ht="12.75">
      <c r="A492" s="43" t="s">
        <v>192</v>
      </c>
      <c r="B492" s="100">
        <v>3000</v>
      </c>
    </row>
    <row r="493" spans="1:2" ht="12.75">
      <c r="A493" s="43" t="s">
        <v>193</v>
      </c>
      <c r="B493" s="100">
        <v>5000</v>
      </c>
    </row>
    <row r="494" spans="1:2" ht="12.75">
      <c r="A494" s="43" t="s">
        <v>209</v>
      </c>
      <c r="B494" s="100">
        <v>20000</v>
      </c>
    </row>
    <row r="495" spans="1:2" ht="13.5" thickBot="1">
      <c r="A495" s="46" t="s">
        <v>194</v>
      </c>
      <c r="B495" s="101">
        <v>15000</v>
      </c>
    </row>
    <row r="496" spans="1:2" ht="13.5" thickBot="1">
      <c r="A496" s="122" t="s">
        <v>195</v>
      </c>
      <c r="B496" s="102">
        <f>SUM(B477:B495)</f>
        <v>2010000</v>
      </c>
    </row>
    <row r="497" ht="13.5" thickBot="1">
      <c r="B497" s="42"/>
    </row>
    <row r="498" spans="1:2" ht="13.5" thickBot="1">
      <c r="A498" s="22" t="s">
        <v>156</v>
      </c>
      <c r="B498" s="103"/>
    </row>
    <row r="499" spans="1:2" ht="12.75">
      <c r="A499" s="23" t="s">
        <v>146</v>
      </c>
      <c r="B499" s="95">
        <v>285000</v>
      </c>
    </row>
    <row r="500" spans="1:2" ht="12.75">
      <c r="A500" s="24" t="s">
        <v>98</v>
      </c>
      <c r="B500" s="96">
        <v>30000</v>
      </c>
    </row>
    <row r="501" spans="1:2" ht="12.75">
      <c r="A501" s="24" t="s">
        <v>153</v>
      </c>
      <c r="B501" s="96">
        <v>110000</v>
      </c>
    </row>
    <row r="502" spans="1:2" ht="12.75">
      <c r="A502" s="24" t="s">
        <v>79</v>
      </c>
      <c r="B502" s="96">
        <v>10000</v>
      </c>
    </row>
    <row r="503" spans="1:2" ht="12.75">
      <c r="A503" s="24" t="s">
        <v>91</v>
      </c>
      <c r="B503" s="96">
        <v>1000</v>
      </c>
    </row>
    <row r="504" spans="1:2" ht="12.75">
      <c r="A504" s="24" t="s">
        <v>88</v>
      </c>
      <c r="B504" s="96">
        <v>2000</v>
      </c>
    </row>
    <row r="505" spans="1:2" ht="12.75">
      <c r="A505" s="24" t="s">
        <v>152</v>
      </c>
      <c r="B505" s="96">
        <v>10000</v>
      </c>
    </row>
    <row r="506" spans="1:2" ht="12.75">
      <c r="A506" s="24" t="s">
        <v>81</v>
      </c>
      <c r="B506" s="96">
        <v>17000</v>
      </c>
    </row>
    <row r="507" spans="1:2" s="41" customFormat="1" ht="13.5" thickBot="1">
      <c r="A507" s="25" t="s">
        <v>150</v>
      </c>
      <c r="B507" s="97">
        <v>10000</v>
      </c>
    </row>
    <row r="508" spans="1:2" ht="13.5" thickBot="1">
      <c r="A508" s="21" t="s">
        <v>2</v>
      </c>
      <c r="B508" s="83">
        <f>SUM(B499:B507)</f>
        <v>475000</v>
      </c>
    </row>
    <row r="509" spans="1:2" ht="13.5" thickBot="1">
      <c r="A509" s="26"/>
      <c r="B509" s="27"/>
    </row>
    <row r="510" spans="1:2" ht="12.75">
      <c r="A510" s="58" t="s">
        <v>157</v>
      </c>
      <c r="B510" s="92"/>
    </row>
    <row r="511" spans="1:2" ht="12.75">
      <c r="A511" s="24" t="s">
        <v>146</v>
      </c>
      <c r="B511" s="96">
        <v>85000</v>
      </c>
    </row>
    <row r="512" spans="1:2" ht="12.75">
      <c r="A512" s="24" t="s">
        <v>98</v>
      </c>
      <c r="B512" s="96">
        <v>80000</v>
      </c>
    </row>
    <row r="513" spans="1:2" ht="12.75">
      <c r="A513" s="24" t="s">
        <v>147</v>
      </c>
      <c r="B513" s="96">
        <v>90000</v>
      </c>
    </row>
    <row r="514" spans="1:2" ht="12.75">
      <c r="A514" s="24" t="s">
        <v>148</v>
      </c>
      <c r="B514" s="96">
        <v>10000</v>
      </c>
    </row>
    <row r="515" spans="1:2" ht="12.75">
      <c r="A515" s="24" t="s">
        <v>81</v>
      </c>
      <c r="B515" s="96">
        <v>5000</v>
      </c>
    </row>
    <row r="516" spans="1:2" ht="12.75">
      <c r="A516" s="24" t="s">
        <v>258</v>
      </c>
      <c r="B516" s="96">
        <v>15000</v>
      </c>
    </row>
    <row r="517" spans="1:2" ht="12.75">
      <c r="A517" s="24" t="s">
        <v>79</v>
      </c>
      <c r="B517" s="96">
        <v>5000</v>
      </c>
    </row>
    <row r="518" spans="1:2" ht="12.75">
      <c r="A518" s="24" t="s">
        <v>149</v>
      </c>
      <c r="B518" s="96">
        <v>15000</v>
      </c>
    </row>
    <row r="519" spans="1:2" ht="12.75">
      <c r="A519" s="24" t="s">
        <v>150</v>
      </c>
      <c r="B519" s="96">
        <v>10000</v>
      </c>
    </row>
    <row r="520" spans="1:2" ht="12.75">
      <c r="A520" s="24" t="s">
        <v>151</v>
      </c>
      <c r="B520" s="96">
        <v>3000</v>
      </c>
    </row>
    <row r="521" spans="1:2" ht="13.5" thickBot="1">
      <c r="A521" s="50" t="s">
        <v>2</v>
      </c>
      <c r="B521" s="104">
        <f>SUM(B511:B520)</f>
        <v>318000</v>
      </c>
    </row>
    <row r="522" ht="13.5" thickBot="1"/>
    <row r="523" spans="1:2" ht="13.5" thickBot="1">
      <c r="A523" s="22" t="s">
        <v>154</v>
      </c>
      <c r="B523" s="28">
        <f>SUM(B521,B508,B496,)</f>
        <v>2803000</v>
      </c>
    </row>
    <row r="524" spans="1:2" ht="13.5" thickBot="1">
      <c r="A524" s="29"/>
      <c r="B524" s="30"/>
    </row>
    <row r="525" spans="1:2" ht="13.5" thickBot="1">
      <c r="A525" s="22" t="s">
        <v>158</v>
      </c>
      <c r="B525" s="103"/>
    </row>
    <row r="526" spans="1:2" ht="12.75">
      <c r="A526" s="23" t="s">
        <v>210</v>
      </c>
      <c r="B526" s="95">
        <v>90000</v>
      </c>
    </row>
    <row r="527" spans="1:2" ht="12.75">
      <c r="A527" s="24" t="s">
        <v>162</v>
      </c>
      <c r="B527" s="96">
        <v>70000</v>
      </c>
    </row>
    <row r="528" spans="1:2" ht="12.75">
      <c r="A528" s="24" t="s">
        <v>163</v>
      </c>
      <c r="B528" s="96">
        <v>400000</v>
      </c>
    </row>
    <row r="529" spans="1:2" ht="12.75">
      <c r="A529" s="24" t="s">
        <v>164</v>
      </c>
      <c r="B529" s="96">
        <v>110000</v>
      </c>
    </row>
    <row r="530" spans="1:2" ht="12.75">
      <c r="A530" s="24" t="s">
        <v>165</v>
      </c>
      <c r="B530" s="96">
        <v>80000</v>
      </c>
    </row>
    <row r="531" spans="1:2" ht="12.75">
      <c r="A531" s="24" t="s">
        <v>166</v>
      </c>
      <c r="B531" s="96">
        <v>10000</v>
      </c>
    </row>
    <row r="532" spans="1:2" ht="12.75">
      <c r="A532" s="24" t="s">
        <v>211</v>
      </c>
      <c r="B532" s="96">
        <v>100000</v>
      </c>
    </row>
    <row r="533" spans="1:2" ht="12.75">
      <c r="A533" s="24" t="s">
        <v>167</v>
      </c>
      <c r="B533" s="96">
        <v>25000</v>
      </c>
    </row>
    <row r="534" spans="1:2" ht="13.5" thickBot="1">
      <c r="A534" s="25" t="s">
        <v>168</v>
      </c>
      <c r="B534" s="97">
        <v>1500</v>
      </c>
    </row>
    <row r="535" spans="1:2" ht="13.5" thickBot="1">
      <c r="A535" s="21" t="s">
        <v>2</v>
      </c>
      <c r="B535" s="83">
        <f>SUM(B526:B534)</f>
        <v>886500</v>
      </c>
    </row>
    <row r="536" spans="1:2" ht="13.5" thickBot="1">
      <c r="A536" s="64"/>
      <c r="B536" s="65"/>
    </row>
    <row r="537" spans="1:2" ht="13.5" thickBot="1">
      <c r="A537" s="21" t="s">
        <v>159</v>
      </c>
      <c r="B537" s="83">
        <v>20000</v>
      </c>
    </row>
    <row r="538" spans="1:2" ht="13.5" thickBot="1">
      <c r="A538" s="64"/>
      <c r="B538" s="65"/>
    </row>
    <row r="539" spans="1:2" ht="13.5" thickBot="1">
      <c r="A539" s="21" t="s">
        <v>160</v>
      </c>
      <c r="B539" s="83">
        <v>110000</v>
      </c>
    </row>
    <row r="540" spans="1:2" ht="13.5" thickBot="1">
      <c r="A540" s="26"/>
      <c r="B540" s="65"/>
    </row>
    <row r="541" spans="1:2" ht="13.5" thickBot="1">
      <c r="A541" s="22" t="s">
        <v>161</v>
      </c>
      <c r="B541" s="103">
        <f>SUM(B535,B537,B539)</f>
        <v>1016500</v>
      </c>
    </row>
    <row r="542" spans="1:2" ht="13.5" thickBot="1">
      <c r="A542" s="64"/>
      <c r="B542" s="65"/>
    </row>
    <row r="543" spans="1:2" ht="13.5" thickBot="1">
      <c r="A543" s="21" t="s">
        <v>234</v>
      </c>
      <c r="B543" s="83">
        <f>B523-B541</f>
        <v>1786500</v>
      </c>
    </row>
    <row r="545" ht="13.5" thickBot="1"/>
    <row r="546" spans="1:2" ht="13.5" thickBot="1">
      <c r="A546" s="122" t="s">
        <v>222</v>
      </c>
      <c r="B546" s="146" t="s">
        <v>30</v>
      </c>
    </row>
    <row r="547" spans="1:2" ht="13.5" thickBot="1">
      <c r="A547" s="60"/>
      <c r="B547" s="60"/>
    </row>
    <row r="548" spans="1:2" ht="13.5" thickBot="1">
      <c r="A548" s="128" t="s">
        <v>187</v>
      </c>
      <c r="B548" s="123"/>
    </row>
    <row r="549" spans="1:2" ht="12.75">
      <c r="A549" s="63" t="s">
        <v>226</v>
      </c>
      <c r="B549" s="99">
        <v>680000</v>
      </c>
    </row>
    <row r="550" spans="1:2" ht="12.75">
      <c r="A550" s="43" t="s">
        <v>98</v>
      </c>
      <c r="B550" s="100">
        <v>367000</v>
      </c>
    </row>
    <row r="551" spans="1:2" ht="12.75">
      <c r="A551" s="43" t="s">
        <v>150</v>
      </c>
      <c r="B551" s="100">
        <v>200000</v>
      </c>
    </row>
    <row r="552" spans="1:2" ht="12.75">
      <c r="A552" s="43" t="s">
        <v>79</v>
      </c>
      <c r="B552" s="100">
        <v>25000</v>
      </c>
    </row>
    <row r="553" spans="1:2" ht="12.75">
      <c r="A553" s="43" t="s">
        <v>223</v>
      </c>
      <c r="B553" s="100">
        <v>120000</v>
      </c>
    </row>
    <row r="554" spans="1:2" ht="12.75">
      <c r="A554" s="43" t="s">
        <v>224</v>
      </c>
      <c r="B554" s="100">
        <v>13000</v>
      </c>
    </row>
    <row r="555" spans="1:2" ht="12.75">
      <c r="A555" s="43" t="s">
        <v>207</v>
      </c>
      <c r="B555" s="100">
        <v>35000</v>
      </c>
    </row>
    <row r="556" spans="1:2" ht="13.5" thickBot="1">
      <c r="A556" s="43" t="s">
        <v>268</v>
      </c>
      <c r="B556" s="100">
        <v>240000</v>
      </c>
    </row>
    <row r="557" spans="1:2" ht="13.5" thickBot="1">
      <c r="A557" s="127" t="s">
        <v>195</v>
      </c>
      <c r="B557" s="102">
        <f>SUM(B549:B556)</f>
        <v>1680000</v>
      </c>
    </row>
    <row r="558" ht="13.5" thickBot="1"/>
    <row r="559" spans="1:2" ht="13.5" thickBot="1">
      <c r="A559" s="122" t="s">
        <v>225</v>
      </c>
      <c r="B559" s="130"/>
    </row>
    <row r="560" spans="1:2" ht="12.75">
      <c r="A560" s="63" t="s">
        <v>226</v>
      </c>
      <c r="B560" s="99">
        <v>400000</v>
      </c>
    </row>
    <row r="561" spans="1:2" ht="12.75">
      <c r="A561" s="43" t="s">
        <v>227</v>
      </c>
      <c r="B561" s="100">
        <v>616000</v>
      </c>
    </row>
    <row r="562" spans="1:2" ht="12.75">
      <c r="A562" s="43" t="s">
        <v>150</v>
      </c>
      <c r="B562" s="100">
        <v>20000</v>
      </c>
    </row>
    <row r="563" spans="1:2" ht="13.5" thickBot="1">
      <c r="A563" s="46" t="s">
        <v>228</v>
      </c>
      <c r="B563" s="101">
        <v>20000</v>
      </c>
    </row>
    <row r="564" spans="1:2" ht="13.5" thickBot="1">
      <c r="A564" s="122" t="s">
        <v>2</v>
      </c>
      <c r="B564" s="132">
        <f>SUM(B560:B563)</f>
        <v>1056000</v>
      </c>
    </row>
    <row r="565" ht="13.5" thickBot="1"/>
    <row r="566" spans="1:2" ht="13.5" thickBot="1">
      <c r="A566" s="45" t="s">
        <v>12</v>
      </c>
      <c r="B566" s="98"/>
    </row>
    <row r="567" spans="1:2" ht="12.75">
      <c r="A567" s="129" t="s">
        <v>103</v>
      </c>
      <c r="B567" s="100">
        <v>60000</v>
      </c>
    </row>
    <row r="568" spans="1:2" ht="12.75">
      <c r="A568" s="124" t="s">
        <v>104</v>
      </c>
      <c r="B568" s="100">
        <v>20000</v>
      </c>
    </row>
    <row r="569" spans="1:2" ht="12.75">
      <c r="A569" s="124" t="s">
        <v>229</v>
      </c>
      <c r="B569" s="100">
        <v>1000</v>
      </c>
    </row>
    <row r="570" spans="1:2" ht="12.75">
      <c r="A570" s="124" t="s">
        <v>79</v>
      </c>
      <c r="B570" s="100">
        <v>91000</v>
      </c>
    </row>
    <row r="571" spans="1:2" ht="12.75">
      <c r="A571" s="124" t="s">
        <v>110</v>
      </c>
      <c r="B571" s="100">
        <v>100000</v>
      </c>
    </row>
    <row r="572" spans="1:2" ht="12.75">
      <c r="A572" s="124" t="s">
        <v>230</v>
      </c>
      <c r="B572" s="100">
        <v>100000</v>
      </c>
    </row>
    <row r="573" spans="1:2" ht="12.75">
      <c r="A573" s="124" t="s">
        <v>88</v>
      </c>
      <c r="B573" s="100">
        <v>370000</v>
      </c>
    </row>
    <row r="574" spans="1:2" ht="12.75">
      <c r="A574" s="124" t="s">
        <v>93</v>
      </c>
      <c r="B574" s="100">
        <v>1000</v>
      </c>
    </row>
    <row r="575" spans="1:2" s="41" customFormat="1" ht="13.5" thickBot="1">
      <c r="A575" s="133" t="s">
        <v>108</v>
      </c>
      <c r="B575" s="101">
        <v>7000</v>
      </c>
    </row>
    <row r="576" spans="1:2" s="41" customFormat="1" ht="13.5" thickBot="1">
      <c r="A576" s="122" t="s">
        <v>2</v>
      </c>
      <c r="B576" s="132">
        <f>SUM(B567:B575)</f>
        <v>750000</v>
      </c>
    </row>
    <row r="577" spans="1:2" s="41" customFormat="1" ht="13.5" thickBot="1">
      <c r="A577" s="143"/>
      <c r="B577" s="144"/>
    </row>
    <row r="578" spans="1:2" s="38" customFormat="1" ht="13.5" thickBot="1">
      <c r="A578" s="136" t="s">
        <v>154</v>
      </c>
      <c r="B578" s="145">
        <f>SUM(B557,B564,B576)</f>
        <v>3486000</v>
      </c>
    </row>
    <row r="579" spans="1:2" s="41" customFormat="1" ht="12.75">
      <c r="A579" s="1"/>
      <c r="B579" s="1"/>
    </row>
    <row r="580" ht="13.5" thickBot="1"/>
    <row r="581" spans="1:2" ht="12.75">
      <c r="A581" s="134" t="s">
        <v>221</v>
      </c>
      <c r="B581" s="135"/>
    </row>
    <row r="582" spans="1:2" ht="13.5" thickBot="1">
      <c r="A582" s="125" t="s">
        <v>232</v>
      </c>
      <c r="B582" s="126">
        <v>250000</v>
      </c>
    </row>
    <row r="583" spans="1:2" ht="13.5" thickBot="1">
      <c r="A583" s="60"/>
      <c r="B583" s="138"/>
    </row>
    <row r="584" spans="1:2" ht="13.5" thickBot="1">
      <c r="A584" s="136" t="s">
        <v>231</v>
      </c>
      <c r="B584" s="131">
        <v>800000</v>
      </c>
    </row>
    <row r="585" spans="1:2" ht="13.5" thickBot="1">
      <c r="A585" s="137"/>
      <c r="B585" s="138"/>
    </row>
    <row r="586" spans="1:2" ht="13.5" thickBot="1">
      <c r="A586" s="139" t="s">
        <v>233</v>
      </c>
      <c r="B586" s="131">
        <v>270000</v>
      </c>
    </row>
    <row r="587" spans="1:2" ht="13.5" thickBot="1">
      <c r="A587" s="137"/>
      <c r="B587" s="138"/>
    </row>
    <row r="588" spans="1:2" ht="13.5" thickBot="1">
      <c r="A588" s="136" t="s">
        <v>161</v>
      </c>
      <c r="B588" s="145">
        <f>SUM(B582,B584,B586)</f>
        <v>1320000</v>
      </c>
    </row>
    <row r="589" ht="13.5" thickBot="1"/>
    <row r="590" spans="1:2" ht="13.5" thickBot="1">
      <c r="A590" s="122" t="s">
        <v>235</v>
      </c>
      <c r="B590" s="132">
        <f>B578-B588</f>
        <v>2166000</v>
      </c>
    </row>
    <row r="594" spans="1:2" s="41" customFormat="1" ht="12.75">
      <c r="A594" s="1"/>
      <c r="B594" s="1"/>
    </row>
  </sheetData>
  <sheetProtection/>
  <mergeCells count="2">
    <mergeCell ref="A1:B1"/>
    <mergeCell ref="A2:B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&amp;LMěsto Zdice&amp;CStránka &amp;P&amp;R&amp;D</oddFooter>
  </headerFooter>
  <rowBreaks count="8" manualBreakCount="8">
    <brk id="3" max="255" man="1"/>
    <brk id="104" max="255" man="1"/>
    <brk id="155" max="255" man="1"/>
    <brk id="204" max="255" man="1"/>
    <brk id="257" max="255" man="1"/>
    <brk id="303" max="255" man="1"/>
    <brk id="352" max="255" man="1"/>
    <brk id="4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Zdice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Zdice</dc:creator>
  <cp:keywords/>
  <dc:description/>
  <cp:lastModifiedBy>milackova</cp:lastModifiedBy>
  <cp:lastPrinted>2008-03-04T13:26:48Z</cp:lastPrinted>
  <dcterms:created xsi:type="dcterms:W3CDTF">2003-11-10T09:48:14Z</dcterms:created>
  <dcterms:modified xsi:type="dcterms:W3CDTF">2008-04-03T07:47:28Z</dcterms:modified>
  <cp:category/>
  <cp:version/>
  <cp:contentType/>
  <cp:contentStatus/>
</cp:coreProperties>
</file>